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Darron Files\Veritas Consultants Ltd\Quanitity Surveying\2021\URCA\2022\Window Investigation\Bid Docs\000T - URCA Contractors' Tender Electronic - Window Reconfiguration\"/>
    </mc:Choice>
  </mc:AlternateContent>
  <xr:revisionPtr revIDLastSave="0" documentId="13_ncr:1_{8812B180-F94C-4582-8CFA-5295AC770F7C}" xr6:coauthVersionLast="47" xr6:coauthVersionMax="47" xr10:uidLastSave="{00000000-0000-0000-0000-000000000000}"/>
  <bookViews>
    <workbookView xWindow="-98" yWindow="-98" windowWidth="20715" windowHeight="13276" firstSheet="1" activeTab="1" xr2:uid="{D9E53B2C-14EA-4E50-8E81-7FE4696E49E3}"/>
  </bookViews>
  <sheets>
    <sheet name="COVER SHEET" sheetId="11" r:id="rId1"/>
    <sheet name="URCA Summary" sheetId="1" r:id="rId2"/>
    <sheet name="URCA Details" sheetId="2" r:id="rId3"/>
    <sheet name="URCA GCs." sheetId="8" r:id="rId4"/>
    <sheet name="LABOUR SCHEDULES" sheetId="12" r:id="rId5"/>
    <sheet name="EQUIPMENT SCHEDULES" sheetId="13" r:id="rId6"/>
  </sheets>
  <externalReferences>
    <externalReference r:id="rId7"/>
    <externalReference r:id="rId8"/>
    <externalReference r:id="rId9"/>
    <externalReference r:id="rId10"/>
    <externalReference r:id="rId11"/>
    <externalReference r:id="rId12"/>
  </externalReferences>
  <definedNames>
    <definedName name="\P">#REF!</definedName>
    <definedName name="_xlnm._FilterDatabase" localSheetId="2" hidden="1">'URCA Details'!$A$2:$F$51</definedName>
    <definedName name="_Order1" hidden="1">255</definedName>
    <definedName name="AIA_COVER">[1]G703!#REF!</definedName>
    <definedName name="aSubs1_Groundwork">'[2]Interior TakeOff &amp; Collection'!#REF!</definedName>
    <definedName name="aSubs2_Concrete">'[2]Interior TakeOff &amp; Collection'!#REF!</definedName>
    <definedName name="aSubs3_Masonry">'[2]Interior TakeOff &amp; Collection'!#REF!</definedName>
    <definedName name="aSubs4_Metal">'[2]Interior TakeOff &amp; Collection'!#REF!</definedName>
    <definedName name="aSubs5_Thermal">'[2]Interior TakeOff &amp; Collection'!#REF!</definedName>
    <definedName name="aSuper01_Concrete">'[3]Phase 1 Canopy'!#REF!</definedName>
    <definedName name="aSuper02_Masonry">'[3]Phase 1 Canopy'!#REF!</definedName>
    <definedName name="aSuper03_Metal">'[3]Phase 1 Canopy'!#REF!</definedName>
    <definedName name="aSuper04_Wood">'[3]Phase 1 Canopy'!#REF!</definedName>
    <definedName name="aSuper05_Thermal">'[3]Phase 1 Canopy'!#REF!</definedName>
    <definedName name="aSuper06_Doors">'[3]Phase 1 Canopy'!#REF!</definedName>
    <definedName name="aSuper07_FinishesExt">'[3]Phase 1 Canopy'!#REF!</definedName>
    <definedName name="aSuper08_FinishesInt">'[3]Phase 1 Canopy'!#REF!</definedName>
    <definedName name="aSuper09_Specialties">'[3]Phase 1 Canopy'!#REF!</definedName>
    <definedName name="aSuper10_Equipment">'[3]Phase 1 Canopy'!#REF!</definedName>
    <definedName name="aSuper11_Conveyancing">'[3]Phase 1 Canopy'!#REF!</definedName>
    <definedName name="aSuper12_Mechanical">'[3]Phase 1 Canopy'!#REF!</definedName>
    <definedName name="aSuper13_Electrical">'[3]Phase 1 Canopy'!#REF!</definedName>
    <definedName name="axExternal">'[3]Phase 1 Canopy'!#REF!</definedName>
    <definedName name="Findata">#REF!</definedName>
    <definedName name="m_6207416453950224338__Toc111121566" localSheetId="0">'COVER SHEET'!$C$86</definedName>
    <definedName name="_xlnm.Print_Area" localSheetId="5">'EQUIPMENT SCHEDULES'!$A$1:$G$34</definedName>
    <definedName name="_xlnm.Print_Area" localSheetId="4">'LABOUR SCHEDULES'!$A$1:$G$98</definedName>
    <definedName name="_xlnm.Print_Area" localSheetId="2">'URCA Details'!$A$1:$F$51</definedName>
    <definedName name="_xlnm.Print_Area" localSheetId="3">'URCA GCs.'!$A$1:$F$28</definedName>
    <definedName name="_xlnm.Print_Area" localSheetId="1">'URCA Summary'!$A$1:$V$23</definedName>
    <definedName name="_xlnm.Print_Titles" localSheetId="0">'COVER SHEET'!$1:$8</definedName>
    <definedName name="_xlnm.Print_Titles" localSheetId="5">'EQUIPMENT SCHEDULES'!$7:$8</definedName>
    <definedName name="_xlnm.Print_Titles" localSheetId="2">'URCA Details'!$1:$1</definedName>
    <definedName name="_xlnm.Print_Titles" localSheetId="1">'URCA Summary'!$1:$1</definedName>
    <definedName name="Print_Titles_MI" localSheetId="3">[4]Cover!$61:$362,[4]Cover!$B:$DE</definedName>
    <definedName name="Print_Titles_MI">[5]Cover!$61:$362,[5]Cover!$B:$DE</definedName>
    <definedName name="Sum_home">'[3]Phase 1 Canopy'!#REF!</definedName>
    <definedName name="Z">[1]G703!#REF!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2" l="1"/>
  <c r="F15" i="2"/>
  <c r="G59" i="12" l="1"/>
  <c r="F59" i="12"/>
  <c r="E59" i="12"/>
  <c r="D59" i="12"/>
  <c r="C59" i="12"/>
  <c r="G43" i="12"/>
  <c r="F43" i="12"/>
  <c r="E43" i="12"/>
  <c r="D43" i="12"/>
  <c r="C43" i="12"/>
  <c r="G27" i="12"/>
  <c r="F27" i="12"/>
  <c r="E27" i="12"/>
  <c r="D27" i="12"/>
  <c r="C27" i="12"/>
  <c r="V15" i="1"/>
  <c r="U15" i="1"/>
  <c r="T15" i="1"/>
  <c r="S15" i="1"/>
  <c r="R15" i="1"/>
  <c r="Q15" i="1"/>
  <c r="P15" i="1"/>
  <c r="J15" i="1"/>
  <c r="H15" i="1"/>
  <c r="F15" i="1"/>
  <c r="F41" i="2"/>
  <c r="F33" i="2"/>
  <c r="F35" i="2" s="1"/>
  <c r="F43" i="2" l="1"/>
  <c r="L15" i="1" s="1"/>
  <c r="F26" i="8"/>
  <c r="F21" i="8"/>
  <c r="F17" i="8"/>
  <c r="F15" i="8"/>
  <c r="F13" i="8"/>
  <c r="F9" i="8"/>
  <c r="F5" i="8"/>
  <c r="F28" i="8" l="1"/>
  <c r="E5" i="2" s="1"/>
  <c r="F5" i="2" s="1"/>
  <c r="F7" i="2" s="1"/>
  <c r="F25" i="2" l="1"/>
  <c r="F49" i="2" l="1"/>
  <c r="F51" i="2" s="1"/>
  <c r="F13" i="2" l="1"/>
  <c r="K21" i="1"/>
  <c r="K23" i="1" s="1"/>
  <c r="I21" i="1"/>
  <c r="I23" i="1" s="1"/>
  <c r="G21" i="1"/>
  <c r="G23" i="1" s="1"/>
  <c r="K11" i="1"/>
  <c r="I11" i="1"/>
  <c r="Q21" i="1" l="1"/>
  <c r="L5" i="1"/>
  <c r="F11" i="1" l="1"/>
  <c r="H5" i="1"/>
  <c r="J11" i="1"/>
  <c r="F5" i="1"/>
  <c r="J5" i="1"/>
  <c r="H11" i="1"/>
  <c r="V5" i="1" l="1"/>
  <c r="V11" i="1"/>
  <c r="U11" i="1"/>
  <c r="R21" i="1"/>
  <c r="U5" i="1"/>
  <c r="Q11" i="1" l="1"/>
  <c r="R11" i="1"/>
  <c r="T11" i="1"/>
  <c r="Q5" i="1"/>
  <c r="T5" i="1"/>
  <c r="P5" i="1"/>
  <c r="R5" i="1"/>
  <c r="P11" i="1"/>
  <c r="S11" i="1" l="1"/>
  <c r="J9" i="1"/>
  <c r="S5" i="1"/>
  <c r="F9" i="1"/>
  <c r="H9" i="1"/>
  <c r="Q9" i="1"/>
  <c r="P9" i="1"/>
  <c r="R9" i="1"/>
  <c r="L13" i="1" l="1"/>
  <c r="L17" i="1"/>
  <c r="H13" i="1"/>
  <c r="V9" i="1"/>
  <c r="F13" i="1"/>
  <c r="R13" i="1"/>
  <c r="U9" i="1"/>
  <c r="S9" i="1"/>
  <c r="J13" i="1"/>
  <c r="Q13" i="1"/>
  <c r="L7" i="1" l="1"/>
  <c r="Q17" i="1"/>
  <c r="F7" i="1"/>
  <c r="P17" i="1"/>
  <c r="T9" i="1"/>
  <c r="J17" i="1"/>
  <c r="J3" i="1" s="1"/>
  <c r="H17" i="1"/>
  <c r="F17" i="1"/>
  <c r="J7" i="1"/>
  <c r="P13" i="1"/>
  <c r="H7" i="1"/>
  <c r="R7" i="1"/>
  <c r="V13" i="1"/>
  <c r="S13" i="1"/>
  <c r="Q7" i="1"/>
  <c r="R17" i="1"/>
  <c r="U17" i="1"/>
  <c r="U13" i="1"/>
  <c r="Q19" i="1" l="1"/>
  <c r="Q23" i="1" s="1"/>
  <c r="H3" i="1"/>
  <c r="R19" i="1"/>
  <c r="F3" i="1"/>
  <c r="T17" i="1"/>
  <c r="T13" i="1"/>
  <c r="V7" i="1"/>
  <c r="P7" i="1"/>
  <c r="P19" i="1" s="1"/>
  <c r="V17" i="1"/>
  <c r="S17" i="1"/>
  <c r="S7" i="1"/>
  <c r="J19" i="1"/>
  <c r="U7" i="1"/>
  <c r="H19" i="1" l="1"/>
  <c r="R23" i="1"/>
  <c r="F19" i="1"/>
  <c r="S19" i="1"/>
  <c r="R3" i="1"/>
  <c r="T7" i="1"/>
  <c r="P3" i="1"/>
  <c r="H21" i="1"/>
  <c r="H23" i="1" s="1"/>
  <c r="Q3" i="1" l="1"/>
  <c r="F21" i="1"/>
  <c r="J21" i="1"/>
  <c r="J23" i="1" s="1"/>
  <c r="U3" i="1"/>
  <c r="U19" i="1" s="1"/>
  <c r="L3" i="1" l="1"/>
  <c r="L19" i="1" s="1"/>
  <c r="L21" i="1" s="1"/>
  <c r="S3" i="1"/>
  <c r="V3" i="1"/>
  <c r="V19" i="1" s="1"/>
  <c r="P21" i="1"/>
  <c r="P23" i="1" s="1"/>
  <c r="F23" i="1"/>
  <c r="T19" i="1" l="1"/>
  <c r="L23" i="1"/>
  <c r="T3" i="1"/>
  <c r="S21" i="1" l="1"/>
  <c r="S23" i="1" s="1"/>
  <c r="T21" i="1" l="1"/>
  <c r="U21" i="1" s="1"/>
  <c r="V21" i="1" l="1"/>
  <c r="V23" i="1" s="1"/>
  <c r="U23" i="1"/>
  <c r="T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ajoseph</author>
  </authors>
  <commentList>
    <comment ref="M1" authorId="0" shapeId="0" xr:uid="{51465C44-7287-4F19-836F-921A18DE8BFF}">
      <text>
        <r>
          <rPr>
            <b/>
            <sz val="9"/>
            <color indexed="81"/>
            <rFont val="Tahoma"/>
            <family val="2"/>
          </rPr>
          <t>ajoseph:</t>
        </r>
        <r>
          <rPr>
            <sz val="9"/>
            <color indexed="81"/>
            <rFont val="Tahoma"/>
            <family val="2"/>
          </rPr>
          <t xml:space="preserve">
General Conditions</t>
        </r>
      </text>
    </comment>
    <comment ref="M2" authorId="0" shapeId="0" xr:uid="{D5515C21-0A62-42BC-AD4B-FBBD20537C0D}">
      <text>
        <r>
          <rPr>
            <b/>
            <sz val="9"/>
            <color indexed="81"/>
            <rFont val="Tahoma"/>
            <family val="2"/>
          </rPr>
          <t>ajoseph:</t>
        </r>
        <r>
          <rPr>
            <sz val="9"/>
            <color indexed="81"/>
            <rFont val="Tahoma"/>
            <family val="2"/>
          </rPr>
          <t xml:space="preserve">
Profit</t>
        </r>
      </text>
    </comment>
  </commentList>
</comments>
</file>

<file path=xl/sharedStrings.xml><?xml version="1.0" encoding="utf-8"?>
<sst xmlns="http://schemas.openxmlformats.org/spreadsheetml/2006/main" count="308" uniqueCount="225">
  <si>
    <t>Item Code</t>
  </si>
  <si>
    <t>Description</t>
  </si>
  <si>
    <t>Quantity</t>
  </si>
  <si>
    <t>UM</t>
  </si>
  <si>
    <t>Mat. Unit</t>
  </si>
  <si>
    <t>Mat.Total</t>
  </si>
  <si>
    <t>Lab Unit</t>
  </si>
  <si>
    <t>Lab.Total</t>
  </si>
  <si>
    <t>Sub.C Unit</t>
  </si>
  <si>
    <t>Sub-C. Total</t>
  </si>
  <si>
    <t>Total Cost</t>
  </si>
  <si>
    <t>Sub Cont.Total</t>
  </si>
  <si>
    <t>% Completed</t>
  </si>
  <si>
    <t>Value Completed</t>
  </si>
  <si>
    <t>Value Remaining</t>
  </si>
  <si>
    <t>DIVISION 01 - GENERAL CONDITIONS</t>
  </si>
  <si>
    <t xml:space="preserve">DIVISION 02 - EXISTING CONDITIONS </t>
  </si>
  <si>
    <t>DIVISION 03 - CONCRETE</t>
  </si>
  <si>
    <t>DIVISION 04 - MASONRY</t>
  </si>
  <si>
    <t>DIVISION 05 - METALS</t>
  </si>
  <si>
    <t>DIVISION 07 - THERMAL &amp; MOISTURE PROTECTION</t>
  </si>
  <si>
    <t>DIVISION 09 - FINISHES</t>
  </si>
  <si>
    <t xml:space="preserve">Unit Rate </t>
  </si>
  <si>
    <t>DIVISION 01 - GENERAL REQUIREMENT</t>
  </si>
  <si>
    <t>01.01</t>
  </si>
  <si>
    <t xml:space="preserve"> </t>
  </si>
  <si>
    <t>DIVISION 01 - TOTAL</t>
  </si>
  <si>
    <t xml:space="preserve">DIVISION 02 - Existing Conditions </t>
  </si>
  <si>
    <t>02.01</t>
  </si>
  <si>
    <t xml:space="preserve">   </t>
  </si>
  <si>
    <t>item</t>
  </si>
  <si>
    <t>DIVISION 02 - TOTAL</t>
  </si>
  <si>
    <t>30 10 00 Concrete Forming and Accessories</t>
  </si>
  <si>
    <t>03.01</t>
  </si>
  <si>
    <t>DIVISION 03 - TOTAL</t>
  </si>
  <si>
    <t>no</t>
  </si>
  <si>
    <t>DIVISION 07 - THERMAL AND MOISTURE PROTECTION</t>
  </si>
  <si>
    <t>DIVISION 07 - TOTAL</t>
  </si>
  <si>
    <t>09 20 00 Plaster and Gypsum Board</t>
  </si>
  <si>
    <t>09.01</t>
  </si>
  <si>
    <t>DIVISION 09 - TOTAL</t>
  </si>
  <si>
    <t>Include for Concrete Works to the foundations and superstructure of the building.</t>
  </si>
  <si>
    <t>03 90 00  Concrete Repair</t>
  </si>
  <si>
    <t>07 90 00 Joint Sealants</t>
  </si>
  <si>
    <t>unit</t>
  </si>
  <si>
    <t>week</t>
  </si>
  <si>
    <t>Allowances for Temporary Utilities, Electricity , Telecommunications for Small Power Tools</t>
  </si>
  <si>
    <t>Include for Sanitary Sevices for Construction Site</t>
  </si>
  <si>
    <t>Include for the supply and installation of scaffolding required for interior and exterior repairs.  All Scaffold is to be install in accordance with written safety procedures.  Include for proper planks rails and safety netting.</t>
  </si>
  <si>
    <t>Item Codes</t>
  </si>
  <si>
    <t>Rate (B$)</t>
  </si>
  <si>
    <t>Total (B$)</t>
  </si>
  <si>
    <t>DIVISION 01 - GENERAL REQUIREMENTS</t>
  </si>
  <si>
    <t>00 73 00 SUPPLEMENTARY CONDITIONS</t>
  </si>
  <si>
    <t>Insurance &amp; Bond Requirement</t>
  </si>
  <si>
    <t>Include for the Cost for Project Insurances &amp; Bonds</t>
  </si>
  <si>
    <t>01 30 00 ADMINISTRATIVE REQUIREMENTS</t>
  </si>
  <si>
    <t>01 Project Management and Coordination</t>
  </si>
  <si>
    <t>01 31 13 - Project Coordination</t>
  </si>
  <si>
    <t>Project  Site  Supervision  &amp;  Administration  -  Include  for  Site Foreman and Cost Administration.</t>
  </si>
  <si>
    <t>01 50 00</t>
  </si>
  <si>
    <t>TEMPORARY FACILITIES AND CONTROLS</t>
  </si>
  <si>
    <t>01 51 13 Temporary Utilities</t>
  </si>
  <si>
    <t>Include  for  the  supply  of  ice  for  all  workmen  during  the Construction Period.</t>
  </si>
  <si>
    <t>01 54 23 Temporary Scaffolding &amp; Platforms</t>
  </si>
  <si>
    <t>01 74 00 Cleaning &amp; Waste Management</t>
  </si>
  <si>
    <t>01 74 19 Construction Waste Management &amp; Disposal</t>
  </si>
  <si>
    <t>DIVISION 01 - TOTAL  TO SUMMARY</t>
  </si>
  <si>
    <t>weeks</t>
  </si>
  <si>
    <t>OF THE COMMONWEALTH OF THE BAHAMAS</t>
  </si>
  <si>
    <t>Contractor:</t>
  </si>
  <si>
    <t>(Please fill in Contractor's Name above)</t>
  </si>
  <si>
    <t>Note:</t>
  </si>
  <si>
    <t>All queries regarding the Electronic Bills of Quantities are to be directed to VERITAS Consultants Limited and copied to the</t>
  </si>
  <si>
    <t>Architect.  Submission of the Electronic Bills of Quantities are a mandatory requirement and failure to do so could result in</t>
  </si>
  <si>
    <t>Instructions for Completing Electronic Bills of Quantities  &amp; Bid Forms</t>
  </si>
  <si>
    <t>Bills of Quantities &amp; Cost Data - ( Must be completed Electronically)</t>
  </si>
  <si>
    <t>1</t>
  </si>
  <si>
    <t>Open File</t>
  </si>
  <si>
    <t>2</t>
  </si>
  <si>
    <r>
      <t>Copy Excel File</t>
    </r>
    <r>
      <rPr>
        <i/>
        <sz val="10"/>
        <rFont val="Arial"/>
        <family val="2"/>
      </rPr>
      <t xml:space="preserve"> [ BOQ*.xls]</t>
    </r>
  </si>
  <si>
    <t>3</t>
  </si>
  <si>
    <t>Fill in Company Name on Cover Sheet</t>
  </si>
  <si>
    <t>4</t>
  </si>
  <si>
    <t>On Cost Detail sheets enter unit rates where applicable.</t>
  </si>
  <si>
    <t>Rates are to include:</t>
  </si>
  <si>
    <t>Duty paid cost of all materials</t>
  </si>
  <si>
    <t>Duty paid cost of all labour</t>
  </si>
  <si>
    <t>Cost of equipment associated with each item as applicable</t>
  </si>
  <si>
    <t>Associated overhead charges (e.g. shipping, handling, storage)</t>
  </si>
  <si>
    <t>% Profit</t>
  </si>
  <si>
    <t>5</t>
  </si>
  <si>
    <t>On the General Conditions sheet an entry must be made for the Quantity &amp; the Rate</t>
  </si>
  <si>
    <t>6</t>
  </si>
  <si>
    <t>All arithmetic operations are automatic and built into the Excel spreadsheet</t>
  </si>
  <si>
    <t>7</t>
  </si>
  <si>
    <t>When finished with the Bills of Quantities:</t>
  </si>
  <si>
    <r>
      <t xml:space="preserve">Save completed file back to the thumb drive in </t>
    </r>
    <r>
      <rPr>
        <i/>
        <sz val="10"/>
        <rFont val="Arial"/>
        <family val="2"/>
      </rPr>
      <t>.xls</t>
    </r>
    <r>
      <rPr>
        <sz val="10"/>
        <rFont val="Arial"/>
        <family val="2"/>
      </rPr>
      <t xml:space="preserve"> format</t>
    </r>
  </si>
  <si>
    <t>8</t>
  </si>
  <si>
    <t>Do not attempt to alter the electronic document in any way.  The document is protected and all of the</t>
  </si>
  <si>
    <t>arithmetic operations have been established to aid in the analysis and evaluation of Tenders.  Altered</t>
  </si>
  <si>
    <t>spreadsheets will be discarded</t>
  </si>
  <si>
    <t>Completing Forms of Bid Electronically</t>
  </si>
  <si>
    <t>Copy File to computer</t>
  </si>
  <si>
    <t>Fill in the relevant information on Forms - Use &lt;Tab Key&gt; to move to next field</t>
  </si>
  <si>
    <t>UTILITIES REGULATION &amp; COMPETITION AUTHORITY</t>
  </si>
  <si>
    <t>PROJECT COST PROPOSAL</t>
  </si>
  <si>
    <t>VERITAS CONSULTANTS LIMITED</t>
  </si>
  <si>
    <t>CHURCH STREET PLAZA - SHIRLEY STREET</t>
  </si>
  <si>
    <t>NASSAU, N.P. BAHAMAS</t>
  </si>
  <si>
    <t>TEL: (242) 322-6741</t>
  </si>
  <si>
    <t>General Conditions for Project Work. Site Supervision &amp; Sundries as per General Conditions Sheet.</t>
  </si>
  <si>
    <t>PROJECT BASE TOTAL</t>
  </si>
  <si>
    <t>PROJECT TENDER SUM</t>
  </si>
  <si>
    <t>BILLS OF QUANTITIES</t>
  </si>
  <si>
    <t>Removal of Window Openings &amp; Inspect</t>
  </si>
  <si>
    <t>Remake openings to fit window for re-installation</t>
  </si>
  <si>
    <t>Provide High Performance Caulking to Windows - window size 4'-0" x 8'-0"</t>
  </si>
  <si>
    <t>Re-install Windows - window size 4'-0" x 8'-0"</t>
  </si>
  <si>
    <t>The Contractor is to ensure that existing operations are not disrupted by the demolition and to ensure that all areas are properly cleaned and dust free once demolition is complete.</t>
  </si>
  <si>
    <t>07.01</t>
  </si>
  <si>
    <t>08.01</t>
  </si>
  <si>
    <t>Allowance for Carting of debris off site</t>
  </si>
  <si>
    <t>DIVISION 08 - OPENINGS</t>
  </si>
  <si>
    <t>08 50 00 Windows</t>
  </si>
  <si>
    <t>DIVISION 08 - TOTAL</t>
  </si>
  <si>
    <t xml:space="preserve">Value Added Tax @ 10% </t>
  </si>
  <si>
    <t>SCHEDULE OF LABOUR RATES</t>
  </si>
  <si>
    <t>GENERAL</t>
  </si>
  <si>
    <t>The schedule of labour rates shall be completed by each contractor and shall include rates for all labour including site supervision, tradesmen, skilled and unskilled labour.</t>
  </si>
  <si>
    <t>Basic Wage Rates shall include consideration for hourly rates for standard time, inclusion for holiday and annual vacations, overtime except for specialized authorized overtime, bonuses and incentives, travel time excluding travel time accounted for in the Project's General Conditions, consideration for inclement weather, safety and welfared for the workmen, Workmen's Compensation and Liability Insurances and the Employers' Contribution for National Insurance.</t>
  </si>
  <si>
    <t>The Contractor shall indicate what multipliers are applicable for authorized overtime.  Authorized overtime shall mean any work authorized by the Architect/Owner in excess of the regular eight hour work day.</t>
  </si>
  <si>
    <t>These rates shall be used in the assessment of work for which no unit rates may exist or to determine the value of dayworks.</t>
  </si>
  <si>
    <t xml:space="preserve">Schedule of Hourly  Rates for Supervision </t>
  </si>
  <si>
    <t>Item</t>
  </si>
  <si>
    <t>Project Manager</t>
  </si>
  <si>
    <t>Site Superintendent</t>
  </si>
  <si>
    <t>Site Engineer</t>
  </si>
  <si>
    <t>Staff Quantity Surveyor</t>
  </si>
  <si>
    <t>Trade Supervisor</t>
  </si>
  <si>
    <t>Basic Hourly Wage</t>
  </si>
  <si>
    <t>Holiday with Pay</t>
  </si>
  <si>
    <t>Overtime (nonproductive)</t>
  </si>
  <si>
    <t>Bonuses &amp; Incentives</t>
  </si>
  <si>
    <t>Travel Time</t>
  </si>
  <si>
    <t>Inclement Weather</t>
  </si>
  <si>
    <t>Safety &amp; Welfare</t>
  </si>
  <si>
    <t>Employer's Liability</t>
  </si>
  <si>
    <t>NIB - Employer's Contribution.</t>
  </si>
  <si>
    <t>Total Hourly Wage</t>
  </si>
  <si>
    <t>Schedule of Hourly Tradesman &amp; Labourers</t>
  </si>
  <si>
    <t>Trade Foreman</t>
  </si>
  <si>
    <t>Rough Carpenter</t>
  </si>
  <si>
    <t>Finish Carpenter</t>
  </si>
  <si>
    <t>Mason</t>
  </si>
  <si>
    <t>Steel Fixer</t>
  </si>
  <si>
    <t>Tile Layer</t>
  </si>
  <si>
    <t>Drywall Finisher</t>
  </si>
  <si>
    <t>Painter</t>
  </si>
  <si>
    <t>Skilled Labourer</t>
  </si>
  <si>
    <t>Unskilled Labourer</t>
  </si>
  <si>
    <t>Multiplier of Overtime Work</t>
  </si>
  <si>
    <t>Day</t>
  </si>
  <si>
    <t>Multiplier</t>
  </si>
  <si>
    <t>Weekday</t>
  </si>
  <si>
    <t>x 1.5</t>
  </si>
  <si>
    <t>Saturday</t>
  </si>
  <si>
    <t>x 2.0</t>
  </si>
  <si>
    <t>Sunday</t>
  </si>
  <si>
    <t>x 2.5</t>
  </si>
  <si>
    <t>Holiday</t>
  </si>
  <si>
    <t>x 3.0</t>
  </si>
  <si>
    <t>Subcontractor Labour Rates:</t>
  </si>
  <si>
    <t>Subcontractor</t>
  </si>
  <si>
    <t>Labour Rate $/HR.</t>
  </si>
  <si>
    <t>Electrical.</t>
  </si>
  <si>
    <t>Tradesman (Gr.1)</t>
  </si>
  <si>
    <t>Semi-Skilled</t>
  </si>
  <si>
    <t>Plumbing</t>
  </si>
  <si>
    <t>HVAC</t>
  </si>
  <si>
    <t>Mechanic</t>
  </si>
  <si>
    <t>GENERAL -  EQUIPMENT RATES</t>
  </si>
  <si>
    <t>The Contractor shall list the schedule of rates for plant and equipment.  All plant and equipment rates shall include the cost of fuel, and maintenance, and the cost keeping tools in good working and operable condition.  Also included in the rate shall be the cost of maintaining licenses for all plant and equipment as necessary, and the cost of plant and equipment operators and attendents.</t>
  </si>
  <si>
    <t>Plant/Equipment</t>
  </si>
  <si>
    <t>Rate</t>
  </si>
  <si>
    <t>per hour</t>
  </si>
  <si>
    <t>per day</t>
  </si>
  <si>
    <t>per month</t>
  </si>
  <si>
    <t>Scaffolding/Set - 7'-0"</t>
  </si>
  <si>
    <t>93 Hp Backhoe (min)</t>
  </si>
  <si>
    <t>203 Hp Excavator</t>
  </si>
  <si>
    <t>Dump Truck (10cy)</t>
  </si>
  <si>
    <t>Dump Truck (20cy)</t>
  </si>
  <si>
    <t>Front End Loader</t>
  </si>
  <si>
    <t>Hydraulic Crane 35 Ton</t>
  </si>
  <si>
    <t>Hydraulic Crane 100 Ton</t>
  </si>
  <si>
    <t>Fork Lift</t>
  </si>
  <si>
    <t>6500lb Telehandler (min)</t>
  </si>
  <si>
    <t>6" Water Pump</t>
  </si>
  <si>
    <t>4" Water Pump</t>
  </si>
  <si>
    <t>2" Water Pump</t>
  </si>
  <si>
    <t>1 cy Concrete/Mortar Mixer</t>
  </si>
  <si>
    <t>Concrete Pump Truck</t>
  </si>
  <si>
    <t xml:space="preserve">Concrete Pump </t>
  </si>
  <si>
    <t>150 psi Air Compressor</t>
  </si>
  <si>
    <t>1/2 Ton Pick Up Truck</t>
  </si>
  <si>
    <t>1 1/2 Ton Flat Bed Truck</t>
  </si>
  <si>
    <t>Electrical Skill Saw</t>
  </si>
  <si>
    <t>Electric Drill</t>
  </si>
  <si>
    <t>Electric Chipping Hammer</t>
  </si>
  <si>
    <t>Double Drum Asphalt Roller</t>
  </si>
  <si>
    <t>13 KW Gas Generator</t>
  </si>
  <si>
    <t>13 KW Diesel Generator</t>
  </si>
  <si>
    <t>Make Good Work area &amp; Seal Around Windows</t>
  </si>
  <si>
    <t>size to accommodate the form without folding but bearing no identification of the bidder and clearly marked:</t>
  </si>
  <si>
    <t>Nassau, Bahamas</t>
  </si>
  <si>
    <t>The applications must be written in English and should remain valid for 60 days from the date of submission.</t>
  </si>
  <si>
    <t>Two hard copies of the application forms and two electronic copies on thumb/jump drives should be delivered to</t>
  </si>
  <si>
    <t>CEO. Utilities Regulation &amp; Competition Authority (URCA),Frederick Street, Frederick House. P.O Box N-4860</t>
  </si>
  <si>
    <r>
      <t xml:space="preserve">disqualification of your Tender.  Queries can be e-mailed to </t>
    </r>
    <r>
      <rPr>
        <b/>
        <u/>
        <sz val="8"/>
        <color theme="4" tint="-0.249977111117893"/>
        <rFont val="Arial"/>
        <family val="2"/>
      </rPr>
      <t>jmclarke@veritasbah.com</t>
    </r>
    <r>
      <rPr>
        <b/>
        <sz val="8"/>
        <rFont val="Arial"/>
        <family val="2"/>
      </rPr>
      <t xml:space="preserve"> Cc. ddarville@veritasbah.com</t>
    </r>
  </si>
  <si>
    <t xml:space="preserve">The Tenders must be delivered to the above-mentioned address on or before </t>
  </si>
  <si>
    <t>7 October, 2022 at 1600 hours EST</t>
  </si>
  <si>
    <t>Submission of Completed Bid Forms</t>
  </si>
  <si>
    <t xml:space="preserve">the Completed Tender Form must be placed in a sealed manilla envelope of sufficient </t>
  </si>
  <si>
    <t>Tenders of Contractors for Window Repair Work at Frederick 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</si>
</sst>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409]* #,##0.00_);_([$$-409]* \(#,##0.00\);_([$$-409]* &quot;-&quot;??_);_(@_)"/>
    <numFmt numFmtId="166" formatCode="_(&quot;$&quot;* #,##0.00_);\(&quot;$&quot;* #,##0.00\);_(&quot;$&quot;* &quot;-&quot;??_);_(@_)"/>
    <numFmt numFmtId="167" formatCode="00.00"/>
  </numFmts>
  <fonts count="45" x14ac:knownFonts="1">
    <font>
      <sz val="10"/>
      <name val="Arial"/>
    </font>
    <font>
      <sz val="10"/>
      <name val="Arial"/>
      <family val="2"/>
    </font>
    <font>
      <b/>
      <sz val="12"/>
      <color indexed="8"/>
      <name val="Arial"/>
      <family val="2"/>
    </font>
    <font>
      <b/>
      <sz val="12"/>
      <color rgb="FF0070C0"/>
      <name val="Arial"/>
      <family val="2"/>
    </font>
    <font>
      <b/>
      <sz val="12"/>
      <color rgb="FFFF0000"/>
      <name val="Arial"/>
      <family val="2"/>
    </font>
    <font>
      <sz val="12"/>
      <name val="Arial"/>
      <family val="2"/>
    </font>
    <font>
      <b/>
      <sz val="12"/>
      <name val="Arial"/>
      <family val="2"/>
    </font>
    <font>
      <sz val="12"/>
      <color rgb="FF0070C0"/>
      <name val="Arial"/>
      <family val="2"/>
    </font>
    <font>
      <sz val="12"/>
      <color rgb="FFFF0000"/>
      <name val="Arial"/>
      <family val="2"/>
    </font>
    <font>
      <b/>
      <sz val="9"/>
      <color indexed="81"/>
      <name val="Tahoma"/>
      <family val="2"/>
    </font>
    <font>
      <sz val="9"/>
      <color indexed="81"/>
      <name val="Tahoma"/>
      <family val="2"/>
    </font>
    <font>
      <i/>
      <sz val="10"/>
      <name val="Arial"/>
      <family val="2"/>
    </font>
    <font>
      <b/>
      <i/>
      <sz val="10"/>
      <name val="Arial"/>
      <family val="2"/>
    </font>
    <font>
      <b/>
      <sz val="8"/>
      <name val="Arial"/>
      <family val="2"/>
    </font>
    <font>
      <b/>
      <sz val="20"/>
      <name val="Arial"/>
      <family val="2"/>
    </font>
    <font>
      <sz val="8"/>
      <name val="Arial"/>
      <family val="2"/>
    </font>
    <font>
      <i/>
      <sz val="9"/>
      <name val="Arial"/>
      <family val="2"/>
    </font>
    <font>
      <sz val="11"/>
      <name val="Times New Roman"/>
      <family val="1"/>
    </font>
    <font>
      <sz val="10"/>
      <color rgb="FF000000"/>
      <name val="Times New Roman"/>
      <family val="1"/>
    </font>
    <font>
      <sz val="12"/>
      <color rgb="FF000000"/>
      <name val="Arial"/>
      <family val="2"/>
    </font>
    <font>
      <sz val="10"/>
      <name val="MS Sans Serif"/>
      <family val="2"/>
    </font>
    <font>
      <b/>
      <sz val="12"/>
      <color rgb="FF000000"/>
      <name val="Arial"/>
      <family val="2"/>
    </font>
    <font>
      <sz val="12"/>
      <color rgb="FF000000"/>
      <name val="Times New Roman"/>
      <family val="1"/>
    </font>
    <font>
      <b/>
      <u val="singleAccounting"/>
      <sz val="12"/>
      <name val="Arial"/>
      <family val="2"/>
    </font>
    <font>
      <b/>
      <u val="singleAccounting"/>
      <sz val="12"/>
      <color rgb="FF0070C0"/>
      <name val="Arial"/>
      <family val="2"/>
    </font>
    <font>
      <b/>
      <u val="singleAccounting"/>
      <sz val="12"/>
      <color rgb="FFFF0000"/>
      <name val="Arial"/>
      <family val="2"/>
    </font>
    <font>
      <i/>
      <sz val="12"/>
      <name val="Arial"/>
      <family val="2"/>
    </font>
    <font>
      <sz val="24"/>
      <name val="Calibri"/>
      <family val="2"/>
      <scheme val="minor"/>
    </font>
    <font>
      <b/>
      <sz val="16"/>
      <name val="Arial"/>
      <family val="2"/>
    </font>
    <font>
      <sz val="14"/>
      <name val="Arial"/>
      <family val="2"/>
    </font>
    <font>
      <b/>
      <sz val="16"/>
      <color theme="3" tint="-0.499984740745262"/>
      <name val="Arial"/>
      <family val="2"/>
    </font>
    <font>
      <b/>
      <u/>
      <sz val="8"/>
      <name val="Arial"/>
      <family val="2"/>
    </font>
    <font>
      <b/>
      <u/>
      <sz val="8"/>
      <color theme="4" tint="-0.249977111117893"/>
      <name val="Arial"/>
      <family val="2"/>
    </font>
    <font>
      <b/>
      <u/>
      <sz val="10"/>
      <name val="Arial"/>
      <family val="2"/>
    </font>
    <font>
      <sz val="20"/>
      <name val="Cambria"/>
      <family val="1"/>
    </font>
    <font>
      <sz val="14"/>
      <color indexed="8"/>
      <name val="Arial"/>
      <family val="2"/>
    </font>
    <font>
      <b/>
      <sz val="14"/>
      <name val="Arial"/>
      <family val="2"/>
    </font>
    <font>
      <b/>
      <sz val="14"/>
      <color indexed="8"/>
      <name val="Arial"/>
      <family val="2"/>
    </font>
    <font>
      <b/>
      <u/>
      <sz val="12"/>
      <name val="Arial"/>
      <family val="2"/>
    </font>
    <font>
      <b/>
      <i/>
      <u/>
      <sz val="12"/>
      <name val="Arial"/>
      <family val="2"/>
    </font>
    <font>
      <u/>
      <sz val="12"/>
      <name val="Arial"/>
      <family val="2"/>
    </font>
    <font>
      <b/>
      <sz val="11"/>
      <name val="Arial"/>
      <family val="2"/>
    </font>
    <font>
      <sz val="11"/>
      <name val="Arial"/>
      <family val="2"/>
    </font>
    <font>
      <b/>
      <u/>
      <sz val="11"/>
      <name val="Arial"/>
      <family val="2"/>
    </font>
    <font>
      <b/>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s>
  <borders count="38">
    <border>
      <left/>
      <right/>
      <top/>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bottom/>
      <diagonal/>
    </border>
    <border>
      <left/>
      <right style="thin">
        <color indexed="64"/>
      </right>
      <top/>
      <bottom/>
      <diagonal/>
    </border>
    <border>
      <left style="thin">
        <color indexed="64"/>
      </left>
      <right/>
      <top/>
      <bottom style="thin">
        <color indexed="64"/>
      </bottom>
      <diagonal/>
    </border>
    <border>
      <left style="double">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double">
        <color rgb="FF000000"/>
      </left>
      <right style="double">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double">
        <color rgb="FF000000"/>
      </left>
      <right style="double">
        <color rgb="FF000000"/>
      </right>
      <top style="thin">
        <color rgb="FF000000"/>
      </top>
      <bottom/>
      <diagonal/>
    </border>
    <border>
      <left style="double">
        <color rgb="FF000000"/>
      </left>
      <right style="double">
        <color rgb="FF000000"/>
      </right>
      <top/>
      <bottom/>
      <diagonal/>
    </border>
    <border>
      <left style="double">
        <color rgb="FF000000"/>
      </left>
      <right style="double">
        <color rgb="FF000000"/>
      </right>
      <top/>
      <bottom style="thin">
        <color rgb="FF000000"/>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double">
        <color indexed="64"/>
      </left>
      <right style="double">
        <color indexed="64"/>
      </right>
      <top/>
      <bottom style="thick">
        <color indexed="64"/>
      </bottom>
      <diagonal/>
    </border>
    <border>
      <left/>
      <right style="thin">
        <color indexed="64"/>
      </right>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xf numFmtId="9" fontId="20" fillId="0" borderId="0" applyFont="0" applyFill="0" applyBorder="0" applyAlignment="0" applyProtection="0"/>
    <xf numFmtId="0" fontId="1" fillId="0" borderId="0"/>
    <xf numFmtId="0" fontId="1" fillId="0" borderId="0"/>
  </cellStyleXfs>
  <cellXfs count="220">
    <xf numFmtId="0" fontId="0" fillId="0" borderId="0" xfId="0"/>
    <xf numFmtId="0" fontId="6" fillId="0" borderId="13" xfId="4" applyFont="1" applyBorder="1" applyAlignment="1">
      <alignment horizontal="center" vertical="top" wrapText="1"/>
    </xf>
    <xf numFmtId="0" fontId="6" fillId="0" borderId="14" xfId="4" applyFont="1" applyBorder="1" applyAlignment="1">
      <alignment horizontal="justify" vertical="center" wrapText="1"/>
    </xf>
    <xf numFmtId="0" fontId="22" fillId="0" borderId="0" xfId="4" applyFont="1" applyAlignment="1">
      <alignment horizontal="left" vertical="top"/>
    </xf>
    <xf numFmtId="0" fontId="22" fillId="0" borderId="14" xfId="4" applyFont="1" applyBorder="1" applyAlignment="1">
      <alignment horizontal="left" vertical="center" wrapText="1"/>
    </xf>
    <xf numFmtId="0" fontId="22" fillId="0" borderId="15" xfId="4" applyFont="1" applyBorder="1" applyAlignment="1">
      <alignment horizontal="left" vertical="center" wrapText="1"/>
    </xf>
    <xf numFmtId="0" fontId="6" fillId="0" borderId="15" xfId="4" applyFont="1" applyBorder="1" applyAlignment="1">
      <alignment horizontal="justify" vertical="center" wrapText="1"/>
    </xf>
    <xf numFmtId="167" fontId="19" fillId="0" borderId="15" xfId="4" applyNumberFormat="1" applyFont="1" applyBorder="1" applyAlignment="1">
      <alignment horizontal="center" vertical="center" wrapText="1"/>
    </xf>
    <xf numFmtId="0" fontId="5" fillId="0" borderId="15" xfId="4" applyFont="1" applyBorder="1" applyAlignment="1">
      <alignment horizontal="justify" vertical="center" wrapText="1"/>
    </xf>
    <xf numFmtId="0" fontId="6" fillId="0" borderId="15" xfId="4" applyFont="1" applyBorder="1" applyAlignment="1">
      <alignment horizontal="center" vertical="center" wrapText="1"/>
    </xf>
    <xf numFmtId="0" fontId="22" fillId="0" borderId="16" xfId="4" applyFont="1" applyBorder="1" applyAlignment="1">
      <alignment horizontal="left" vertical="center" wrapText="1"/>
    </xf>
    <xf numFmtId="0" fontId="6" fillId="0" borderId="16" xfId="4" applyFont="1" applyBorder="1" applyAlignment="1">
      <alignment horizontal="justify" vertical="center" wrapText="1"/>
    </xf>
    <xf numFmtId="0" fontId="6" fillId="0" borderId="18" xfId="4" applyFont="1" applyBorder="1" applyAlignment="1">
      <alignment horizontal="center" vertical="top" wrapText="1"/>
    </xf>
    <xf numFmtId="0" fontId="22" fillId="0" borderId="19" xfId="4" applyFont="1" applyBorder="1" applyAlignment="1">
      <alignment horizontal="left" vertical="center" wrapText="1"/>
    </xf>
    <xf numFmtId="0" fontId="22" fillId="0" borderId="20" xfId="4" applyFont="1" applyBorder="1" applyAlignment="1">
      <alignment horizontal="left" vertical="center" wrapText="1"/>
    </xf>
    <xf numFmtId="2" fontId="19" fillId="0" borderId="20" xfId="4" applyNumberFormat="1" applyFont="1" applyBorder="1" applyAlignment="1">
      <alignment horizontal="center" vertical="center" wrapText="1"/>
    </xf>
    <xf numFmtId="0" fontId="22" fillId="0" borderId="21" xfId="4" applyFont="1" applyBorder="1" applyAlignment="1">
      <alignment horizontal="left" vertical="center" wrapText="1"/>
    </xf>
    <xf numFmtId="0" fontId="6" fillId="0" borderId="22" xfId="4" applyFont="1" applyBorder="1" applyAlignment="1">
      <alignment horizontal="center" vertical="top" wrapText="1"/>
    </xf>
    <xf numFmtId="166" fontId="6" fillId="0" borderId="2" xfId="2" applyNumberFormat="1" applyFont="1" applyBorder="1" applyAlignment="1" applyProtection="1">
      <alignment horizontal="center" vertical="center" wrapText="1"/>
      <protection locked="0"/>
    </xf>
    <xf numFmtId="166" fontId="6" fillId="0" borderId="7" xfId="2" applyNumberFormat="1" applyFont="1" applyBorder="1" applyAlignment="1" applyProtection="1">
      <alignment horizontal="center" vertical="center" wrapText="1"/>
      <protection locked="0"/>
    </xf>
    <xf numFmtId="166" fontId="5" fillId="0" borderId="7" xfId="2" applyNumberFormat="1" applyFont="1" applyBorder="1" applyAlignment="1" applyProtection="1">
      <alignment horizontal="center" vertical="center" wrapText="1"/>
      <protection locked="0"/>
    </xf>
    <xf numFmtId="166" fontId="6" fillId="0" borderId="10" xfId="2" applyNumberFormat="1" applyFont="1" applyBorder="1" applyAlignment="1" applyProtection="1">
      <alignment horizontal="center" vertical="center" wrapText="1"/>
      <protection locked="0"/>
    </xf>
    <xf numFmtId="0" fontId="1" fillId="0" borderId="0" xfId="6"/>
    <xf numFmtId="0" fontId="27" fillId="0" borderId="0" xfId="6" applyFont="1" applyAlignment="1">
      <alignment wrapText="1"/>
    </xf>
    <xf numFmtId="0" fontId="29" fillId="0" borderId="0" xfId="6" applyFont="1"/>
    <xf numFmtId="0" fontId="17" fillId="0" borderId="0" xfId="6" applyFont="1"/>
    <xf numFmtId="0" fontId="31" fillId="0" borderId="0" xfId="6" applyFont="1"/>
    <xf numFmtId="0" fontId="13" fillId="0" borderId="0" xfId="6" applyFont="1"/>
    <xf numFmtId="0" fontId="12" fillId="0" borderId="0" xfId="6" applyFont="1"/>
    <xf numFmtId="0" fontId="1" fillId="0" borderId="0" xfId="6" quotePrefix="1" applyAlignment="1">
      <alignment horizontal="center"/>
    </xf>
    <xf numFmtId="0" fontId="1" fillId="0" borderId="0" xfId="6" applyAlignment="1">
      <alignment horizontal="center"/>
    </xf>
    <xf numFmtId="0" fontId="1" fillId="0" borderId="0" xfId="6" quotePrefix="1" applyAlignment="1">
      <alignment horizontal="center" vertical="center"/>
    </xf>
    <xf numFmtId="0" fontId="1" fillId="0" borderId="0" xfId="6" quotePrefix="1"/>
    <xf numFmtId="44" fontId="22" fillId="0" borderId="23" xfId="4" applyNumberFormat="1" applyFont="1" applyBorder="1" applyAlignment="1">
      <alignment horizontal="left" vertical="center" wrapText="1"/>
    </xf>
    <xf numFmtId="44" fontId="22" fillId="0" borderId="24" xfId="4" applyNumberFormat="1" applyFont="1" applyBorder="1" applyAlignment="1">
      <alignment horizontal="left" vertical="center" wrapText="1"/>
    </xf>
    <xf numFmtId="44" fontId="19" fillId="0" borderId="24" xfId="4" applyNumberFormat="1" applyFont="1" applyBorder="1" applyAlignment="1">
      <alignment horizontal="center" vertical="center" wrapText="1"/>
    </xf>
    <xf numFmtId="44" fontId="21" fillId="0" borderId="25" xfId="4"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164" fontId="6" fillId="2" borderId="4" xfId="0" applyNumberFormat="1" applyFont="1" applyFill="1" applyBorder="1" applyAlignment="1">
      <alignment horizontal="center" vertical="center" wrapText="1"/>
    </xf>
    <xf numFmtId="164" fontId="6" fillId="0" borderId="4"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43" fontId="6" fillId="3" borderId="5" xfId="1" applyFont="1" applyFill="1" applyBorder="1" applyAlignment="1" applyProtection="1">
      <alignment horizontal="center" vertical="center" wrapText="1"/>
    </xf>
    <xf numFmtId="9" fontId="6" fillId="2" borderId="4" xfId="3" applyFont="1" applyFill="1" applyBorder="1" applyAlignment="1" applyProtection="1">
      <alignment horizontal="center" vertical="center" wrapText="1"/>
    </xf>
    <xf numFmtId="44" fontId="3" fillId="0" borderId="4" xfId="2" applyFont="1" applyBorder="1" applyAlignment="1" applyProtection="1">
      <alignment horizontal="center" vertical="center" wrapText="1"/>
    </xf>
    <xf numFmtId="44" fontId="4" fillId="0" borderId="4" xfId="2" applyFont="1" applyBorder="1" applyAlignment="1" applyProtection="1">
      <alignment horizontal="center" vertical="center" wrapText="1"/>
    </xf>
    <xf numFmtId="0" fontId="5" fillId="0" borderId="0" xfId="0" applyFont="1" applyAlignment="1">
      <alignment vertical="center" wrapText="1"/>
    </xf>
    <xf numFmtId="164" fontId="5" fillId="0" borderId="6" xfId="0" applyNumberFormat="1" applyFont="1" applyBorder="1" applyAlignment="1">
      <alignment horizontal="center" vertical="center" wrapText="1"/>
    </xf>
    <xf numFmtId="164" fontId="5" fillId="0" borderId="7" xfId="0" applyNumberFormat="1" applyFont="1" applyBorder="1" applyAlignment="1">
      <alignment vertical="center" wrapText="1"/>
    </xf>
    <xf numFmtId="4" fontId="5" fillId="0" borderId="8" xfId="0" applyNumberFormat="1" applyFont="1" applyBorder="1" applyAlignment="1">
      <alignment horizontal="center" vertical="center" wrapText="1"/>
    </xf>
    <xf numFmtId="164" fontId="5" fillId="2" borderId="5" xfId="0" applyNumberFormat="1" applyFont="1" applyFill="1" applyBorder="1" applyAlignment="1">
      <alignment horizontal="center" vertical="center" wrapText="1"/>
    </xf>
    <xf numFmtId="164" fontId="5" fillId="0" borderId="5"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43" fontId="6" fillId="4" borderId="5" xfId="1" applyFont="1" applyFill="1" applyBorder="1" applyAlignment="1" applyProtection="1">
      <alignment horizontal="center" vertical="center" wrapText="1"/>
    </xf>
    <xf numFmtId="9" fontId="5" fillId="0" borderId="5" xfId="3" applyFont="1" applyBorder="1" applyAlignment="1" applyProtection="1">
      <alignment horizontal="center" vertical="center" wrapText="1"/>
    </xf>
    <xf numFmtId="44" fontId="7" fillId="0" borderId="5" xfId="2" applyFont="1" applyBorder="1" applyAlignment="1" applyProtection="1">
      <alignment horizontal="center" vertical="center" wrapText="1"/>
    </xf>
    <xf numFmtId="44" fontId="8" fillId="0" borderId="5" xfId="2" applyFont="1" applyBorder="1" applyAlignment="1" applyProtection="1">
      <alignment horizontal="center" vertical="center" wrapText="1"/>
    </xf>
    <xf numFmtId="164" fontId="6" fillId="0" borderId="7" xfId="0" applyNumberFormat="1" applyFont="1" applyBorder="1" applyAlignment="1">
      <alignment horizontal="left" vertical="center" wrapText="1"/>
    </xf>
    <xf numFmtId="165" fontId="6" fillId="0" borderId="5" xfId="0" applyNumberFormat="1" applyFont="1" applyBorder="1" applyAlignment="1">
      <alignment horizontal="center" vertical="center" wrapText="1"/>
    </xf>
    <xf numFmtId="165" fontId="6" fillId="2" borderId="5" xfId="0" applyNumberFormat="1" applyFont="1" applyFill="1" applyBorder="1" applyAlignment="1">
      <alignment horizontal="center" vertical="center" wrapText="1"/>
    </xf>
    <xf numFmtId="44" fontId="6" fillId="0" borderId="5" xfId="2" applyFont="1" applyBorder="1" applyAlignment="1" applyProtection="1">
      <alignment horizontal="center" vertical="center" wrapText="1"/>
    </xf>
    <xf numFmtId="9" fontId="6" fillId="0" borderId="5" xfId="3" applyFont="1" applyBorder="1" applyAlignment="1" applyProtection="1">
      <alignment horizontal="center" vertical="center" wrapText="1"/>
    </xf>
    <xf numFmtId="44" fontId="3" fillId="0" borderId="5" xfId="2" applyFont="1" applyBorder="1" applyAlignment="1" applyProtection="1">
      <alignment horizontal="center" vertical="center" wrapText="1"/>
    </xf>
    <xf numFmtId="44" fontId="4" fillId="0" borderId="5" xfId="2" applyFont="1" applyBorder="1" applyAlignment="1" applyProtection="1">
      <alignment horizontal="center" vertical="center" wrapText="1"/>
    </xf>
    <xf numFmtId="165" fontId="5" fillId="2" borderId="5" xfId="0" applyNumberFormat="1" applyFont="1" applyFill="1" applyBorder="1" applyAlignment="1">
      <alignment horizontal="center" vertical="center" wrapText="1"/>
    </xf>
    <xf numFmtId="164" fontId="6" fillId="0" borderId="5" xfId="0" applyNumberFormat="1" applyFont="1" applyBorder="1" applyAlignment="1">
      <alignment horizontal="center" vertical="center" wrapText="1"/>
    </xf>
    <xf numFmtId="165" fontId="6" fillId="2" borderId="5" xfId="0" applyNumberFormat="1" applyFont="1" applyFill="1" applyBorder="1" applyAlignment="1">
      <alignment vertical="center" wrapText="1"/>
    </xf>
    <xf numFmtId="4" fontId="6" fillId="0" borderId="8" xfId="0" applyNumberFormat="1" applyFont="1" applyBorder="1" applyAlignment="1">
      <alignment horizontal="center" vertical="center" wrapText="1"/>
    </xf>
    <xf numFmtId="164" fontId="6" fillId="2" borderId="5" xfId="0" applyNumberFormat="1" applyFont="1" applyFill="1" applyBorder="1" applyAlignment="1">
      <alignment horizontal="center" vertical="center" wrapText="1"/>
    </xf>
    <xf numFmtId="164" fontId="6" fillId="0" borderId="6" xfId="0" applyNumberFormat="1" applyFont="1" applyBorder="1" applyAlignment="1">
      <alignment horizontal="center" vertical="center" wrapText="1"/>
    </xf>
    <xf numFmtId="0" fontId="5" fillId="2" borderId="6" xfId="0" applyFont="1" applyFill="1" applyBorder="1" applyAlignment="1">
      <alignment vertical="center" wrapText="1"/>
    </xf>
    <xf numFmtId="164" fontId="6" fillId="2" borderId="7" xfId="0" applyNumberFormat="1" applyFont="1" applyFill="1" applyBorder="1" applyAlignment="1">
      <alignment horizontal="left" vertical="center" wrapText="1"/>
    </xf>
    <xf numFmtId="0" fontId="5" fillId="2" borderId="8" xfId="0" applyFont="1" applyFill="1" applyBorder="1" applyAlignment="1">
      <alignment vertical="center" wrapText="1"/>
    </xf>
    <xf numFmtId="0" fontId="5" fillId="2" borderId="5" xfId="0" applyFont="1" applyFill="1" applyBorder="1" applyAlignment="1">
      <alignment vertical="center" wrapText="1"/>
    </xf>
    <xf numFmtId="165" fontId="23" fillId="2" borderId="5" xfId="0" applyNumberFormat="1" applyFont="1" applyFill="1" applyBorder="1" applyAlignment="1">
      <alignment vertical="center" wrapText="1"/>
    </xf>
    <xf numFmtId="165" fontId="23" fillId="0" borderId="5" xfId="0" applyNumberFormat="1" applyFont="1" applyBorder="1" applyAlignment="1">
      <alignment vertical="center" wrapText="1"/>
    </xf>
    <xf numFmtId="44" fontId="24" fillId="0" borderId="5" xfId="2" applyFont="1" applyBorder="1" applyAlignment="1" applyProtection="1">
      <alignment vertical="center" wrapText="1"/>
    </xf>
    <xf numFmtId="44" fontId="25" fillId="0" borderId="5" xfId="2" applyFont="1" applyBorder="1" applyAlignment="1" applyProtection="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165" fontId="5" fillId="0" borderId="5" xfId="0" applyNumberFormat="1" applyFont="1" applyBorder="1" applyAlignment="1">
      <alignment vertical="center" wrapText="1"/>
    </xf>
    <xf numFmtId="165" fontId="5" fillId="2" borderId="5" xfId="0" applyNumberFormat="1" applyFont="1" applyFill="1" applyBorder="1" applyAlignment="1">
      <alignment vertical="center" wrapText="1"/>
    </xf>
    <xf numFmtId="9" fontId="5" fillId="0" borderId="5" xfId="3" applyFont="1" applyBorder="1" applyAlignment="1" applyProtection="1">
      <alignment vertical="center" wrapText="1"/>
    </xf>
    <xf numFmtId="44" fontId="7" fillId="0" borderId="5" xfId="2" applyFont="1" applyBorder="1" applyAlignment="1" applyProtection="1">
      <alignment vertical="center" wrapText="1"/>
    </xf>
    <xf numFmtId="44" fontId="8" fillId="0" borderId="5" xfId="2" applyFont="1" applyBorder="1" applyAlignment="1" applyProtection="1">
      <alignment vertical="center" wrapText="1"/>
    </xf>
    <xf numFmtId="165" fontId="6" fillId="0" borderId="5" xfId="0" applyNumberFormat="1" applyFont="1" applyBorder="1" applyAlignment="1">
      <alignment vertical="center" wrapText="1"/>
    </xf>
    <xf numFmtId="44" fontId="3" fillId="0" borderId="5" xfId="2" applyFont="1" applyBorder="1" applyAlignment="1" applyProtection="1">
      <alignment vertical="center" wrapText="1"/>
    </xf>
    <xf numFmtId="44" fontId="4" fillId="0" borderId="5" xfId="2" applyFont="1" applyBorder="1" applyAlignment="1" applyProtection="1">
      <alignment vertical="center" wrapText="1"/>
    </xf>
    <xf numFmtId="0" fontId="5" fillId="0" borderId="5" xfId="0" applyFont="1" applyBorder="1" applyAlignment="1">
      <alignment vertical="center" wrapText="1"/>
    </xf>
    <xf numFmtId="9" fontId="6" fillId="0" borderId="5" xfId="3" applyFont="1" applyBorder="1" applyAlignment="1" applyProtection="1">
      <alignment vertical="center" wrapText="1"/>
    </xf>
    <xf numFmtId="0" fontId="35" fillId="5" borderId="30" xfId="0" applyFont="1" applyFill="1" applyBorder="1" applyAlignment="1">
      <alignment vertical="center" wrapText="1"/>
    </xf>
    <xf numFmtId="164" fontId="36" fillId="6" borderId="31" xfId="0" applyNumberFormat="1" applyFont="1" applyFill="1" applyBorder="1" applyAlignment="1">
      <alignment horizontal="left" vertical="center" wrapText="1"/>
    </xf>
    <xf numFmtId="0" fontId="35" fillId="5" borderId="32" xfId="0" applyFont="1" applyFill="1" applyBorder="1" applyAlignment="1">
      <alignment vertical="center" wrapText="1"/>
    </xf>
    <xf numFmtId="0" fontId="35" fillId="2" borderId="29" xfId="0" applyFont="1" applyFill="1" applyBorder="1" applyAlignment="1">
      <alignment vertical="center" wrapText="1"/>
    </xf>
    <xf numFmtId="165" fontId="37" fillId="5" borderId="29" xfId="0" applyNumberFormat="1" applyFont="1" applyFill="1" applyBorder="1" applyAlignment="1">
      <alignment vertical="center" wrapText="1"/>
    </xf>
    <xf numFmtId="165" fontId="2" fillId="2" borderId="5" xfId="0" applyNumberFormat="1" applyFont="1" applyFill="1" applyBorder="1" applyAlignment="1">
      <alignment vertical="center" wrapText="1"/>
    </xf>
    <xf numFmtId="165" fontId="2" fillId="5" borderId="5" xfId="0" applyNumberFormat="1" applyFont="1" applyFill="1" applyBorder="1" applyAlignment="1">
      <alignment vertical="center" wrapText="1"/>
    </xf>
    <xf numFmtId="9" fontId="2" fillId="5" borderId="5" xfId="3" applyFont="1" applyFill="1" applyBorder="1" applyAlignment="1" applyProtection="1">
      <alignment horizontal="center" vertical="center" wrapText="1"/>
    </xf>
    <xf numFmtId="165" fontId="3" fillId="5" borderId="5" xfId="0" applyNumberFormat="1" applyFont="1" applyFill="1" applyBorder="1" applyAlignment="1">
      <alignment vertical="center" wrapText="1"/>
    </xf>
    <xf numFmtId="165" fontId="4" fillId="5" borderId="5" xfId="0" applyNumberFormat="1" applyFont="1" applyFill="1" applyBorder="1" applyAlignment="1">
      <alignment vertical="center" wrapText="1"/>
    </xf>
    <xf numFmtId="165" fontId="5" fillId="0" borderId="0" xfId="0" applyNumberFormat="1" applyFont="1" applyAlignment="1">
      <alignment vertical="center" wrapText="1"/>
    </xf>
    <xf numFmtId="9" fontId="5" fillId="0" borderId="0" xfId="3" applyFont="1" applyAlignment="1" applyProtection="1">
      <alignment vertical="center" wrapText="1"/>
    </xf>
    <xf numFmtId="44" fontId="7" fillId="0" borderId="0" xfId="2" applyFont="1" applyAlignment="1" applyProtection="1">
      <alignment vertical="center" wrapText="1"/>
    </xf>
    <xf numFmtId="44" fontId="8" fillId="0" borderId="0" xfId="2" applyFont="1" applyAlignment="1" applyProtection="1">
      <alignment vertical="center" wrapText="1"/>
    </xf>
    <xf numFmtId="49" fontId="6" fillId="0" borderId="1" xfId="0" applyNumberFormat="1" applyFont="1" applyBorder="1" applyAlignment="1">
      <alignment horizontal="center" vertical="center" wrapText="1"/>
    </xf>
    <xf numFmtId="4" fontId="6" fillId="0" borderId="3" xfId="1" applyNumberFormat="1" applyFont="1" applyBorder="1" applyAlignment="1" applyProtection="1">
      <alignment horizontal="center" vertical="center" wrapText="1"/>
    </xf>
    <xf numFmtId="166" fontId="6" fillId="0" borderId="3" xfId="2" applyNumberFormat="1" applyFont="1" applyBorder="1" applyAlignment="1" applyProtection="1">
      <alignment horizontal="center" vertical="center" wrapText="1"/>
    </xf>
    <xf numFmtId="0" fontId="6" fillId="0" borderId="0" xfId="0" applyFont="1" applyAlignment="1">
      <alignment horizontal="center" vertical="center" wrapText="1"/>
    </xf>
    <xf numFmtId="49" fontId="6" fillId="0" borderId="6"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4" fontId="6" fillId="0" borderId="8" xfId="1" applyNumberFormat="1" applyFont="1" applyBorder="1" applyAlignment="1" applyProtection="1">
      <alignment horizontal="center" vertical="center" wrapText="1"/>
    </xf>
    <xf numFmtId="166" fontId="6" fillId="0" borderId="8" xfId="2" applyNumberFormat="1" applyFont="1" applyBorder="1" applyAlignment="1" applyProtection="1">
      <alignment horizontal="center" vertical="center" wrapText="1"/>
    </xf>
    <xf numFmtId="49" fontId="5" fillId="0" borderId="6" xfId="0" applyNumberFormat="1" applyFont="1" applyBorder="1" applyAlignment="1">
      <alignment horizontal="center" vertical="center" wrapText="1"/>
    </xf>
    <xf numFmtId="4" fontId="5" fillId="0" borderId="8" xfId="1" applyNumberFormat="1" applyFont="1" applyBorder="1" applyAlignment="1" applyProtection="1">
      <alignment horizontal="center" vertical="center" wrapText="1"/>
    </xf>
    <xf numFmtId="166" fontId="5" fillId="0" borderId="8" xfId="2" applyNumberFormat="1" applyFont="1" applyBorder="1" applyAlignment="1" applyProtection="1">
      <alignment horizontal="center" vertical="center" wrapText="1"/>
    </xf>
    <xf numFmtId="2" fontId="5" fillId="0" borderId="7" xfId="0" applyNumberFormat="1" applyFont="1" applyBorder="1" applyAlignment="1">
      <alignment horizontal="left" vertical="center" wrapText="1"/>
    </xf>
    <xf numFmtId="2" fontId="5" fillId="0" borderId="5" xfId="0" applyNumberFormat="1" applyFont="1" applyBorder="1" applyAlignment="1">
      <alignment horizontal="center" vertical="center" wrapText="1"/>
    </xf>
    <xf numFmtId="164" fontId="26" fillId="0" borderId="7" xfId="0" applyNumberFormat="1" applyFont="1" applyBorder="1" applyAlignment="1">
      <alignment horizontal="justify" vertical="center" wrapText="1"/>
    </xf>
    <xf numFmtId="164" fontId="5" fillId="0" borderId="7" xfId="0" applyNumberFormat="1" applyFont="1" applyBorder="1" applyAlignment="1">
      <alignment horizontal="justify" vertical="center" wrapText="1"/>
    </xf>
    <xf numFmtId="0" fontId="5" fillId="0" borderId="7" xfId="0" applyFont="1" applyBorder="1" applyAlignment="1">
      <alignment horizontal="justify" vertical="center" wrapText="1"/>
    </xf>
    <xf numFmtId="0" fontId="5" fillId="0" borderId="5" xfId="0" applyFont="1" applyBorder="1" applyAlignment="1">
      <alignment horizontal="center" vertical="center" wrapText="1"/>
    </xf>
    <xf numFmtId="0" fontId="6" fillId="0" borderId="7" xfId="0" applyFont="1" applyBorder="1" applyAlignment="1">
      <alignment horizontal="justify" vertical="center" wrapText="1"/>
    </xf>
    <xf numFmtId="164" fontId="6" fillId="0" borderId="7" xfId="0" applyNumberFormat="1" applyFont="1" applyBorder="1" applyAlignment="1">
      <alignment horizontal="justify" vertical="center" wrapText="1"/>
    </xf>
    <xf numFmtId="4" fontId="5" fillId="0" borderId="5" xfId="0" applyNumberFormat="1" applyFont="1" applyBorder="1" applyAlignment="1">
      <alignment horizontal="center" vertical="center" wrapText="1"/>
    </xf>
    <xf numFmtId="44" fontId="5" fillId="0" borderId="8" xfId="2" applyFont="1" applyBorder="1" applyAlignment="1" applyProtection="1">
      <alignment horizontal="center" vertical="center" wrapText="1"/>
    </xf>
    <xf numFmtId="49" fontId="5" fillId="0" borderId="6" xfId="0" applyNumberFormat="1" applyFont="1" applyBorder="1" applyAlignment="1">
      <alignment vertical="center" wrapText="1"/>
    </xf>
    <xf numFmtId="2" fontId="5" fillId="0" borderId="7" xfId="0" applyNumberFormat="1" applyFont="1" applyBorder="1" applyAlignment="1">
      <alignment horizontal="justify" vertical="center" wrapText="1"/>
    </xf>
    <xf numFmtId="49" fontId="6" fillId="0" borderId="9" xfId="0" applyNumberFormat="1" applyFont="1" applyBorder="1" applyAlignment="1">
      <alignment horizontal="center" vertical="center" wrapText="1"/>
    </xf>
    <xf numFmtId="164" fontId="6" fillId="0" borderId="10" xfId="0" applyNumberFormat="1" applyFont="1" applyBorder="1" applyAlignment="1">
      <alignment horizontal="justify" vertical="center" wrapText="1"/>
    </xf>
    <xf numFmtId="4" fontId="6" fillId="0" borderId="11" xfId="1" applyNumberFormat="1" applyFont="1" applyBorder="1" applyAlignment="1" applyProtection="1">
      <alignment horizontal="center" vertical="center" wrapText="1"/>
    </xf>
    <xf numFmtId="164" fontId="6" fillId="0" borderId="12" xfId="0" applyNumberFormat="1" applyFont="1" applyBorder="1" applyAlignment="1">
      <alignment horizontal="center" vertical="center" wrapText="1"/>
    </xf>
    <xf numFmtId="166" fontId="6" fillId="0" borderId="11" xfId="2" applyNumberFormat="1" applyFont="1" applyBorder="1" applyAlignment="1" applyProtection="1">
      <alignment horizontal="center" vertical="center" wrapText="1"/>
    </xf>
    <xf numFmtId="49" fontId="5" fillId="0" borderId="0" xfId="0" applyNumberFormat="1" applyFont="1" applyAlignment="1">
      <alignment vertical="center" wrapText="1"/>
    </xf>
    <xf numFmtId="4" fontId="5" fillId="0" borderId="0" xfId="0" applyNumberFormat="1" applyFont="1" applyAlignment="1">
      <alignment horizontal="center" vertical="center" wrapText="1"/>
    </xf>
    <xf numFmtId="44" fontId="5" fillId="0" borderId="0" xfId="2" applyFont="1" applyAlignment="1" applyProtection="1">
      <alignment vertical="center" wrapText="1"/>
    </xf>
    <xf numFmtId="0" fontId="5" fillId="0" borderId="7" xfId="0" applyFont="1" applyBorder="1" applyAlignment="1">
      <alignment vertical="center" wrapText="1"/>
    </xf>
    <xf numFmtId="44" fontId="5" fillId="0" borderId="7" xfId="2" applyFont="1" applyBorder="1" applyAlignment="1" applyProtection="1">
      <alignment vertical="center" wrapText="1"/>
    </xf>
    <xf numFmtId="44" fontId="5" fillId="0" borderId="8" xfId="2" applyFont="1" applyBorder="1" applyAlignment="1" applyProtection="1">
      <alignment vertical="center" wrapText="1"/>
    </xf>
    <xf numFmtId="0" fontId="6" fillId="0" borderId="13" xfId="4" applyFont="1" applyBorder="1" applyAlignment="1" applyProtection="1">
      <alignment horizontal="center" vertical="top" wrapText="1"/>
      <protection locked="0"/>
    </xf>
    <xf numFmtId="0" fontId="22" fillId="0" borderId="14" xfId="4" applyFont="1" applyBorder="1" applyAlignment="1" applyProtection="1">
      <alignment horizontal="left" vertical="center" wrapText="1"/>
      <protection locked="0"/>
    </xf>
    <xf numFmtId="0" fontId="22" fillId="0" borderId="15" xfId="4" applyFont="1" applyBorder="1" applyAlignment="1" applyProtection="1">
      <alignment horizontal="left" vertical="center" wrapText="1"/>
      <protection locked="0"/>
    </xf>
    <xf numFmtId="2" fontId="19" fillId="0" borderId="15" xfId="4" applyNumberFormat="1" applyFont="1" applyBorder="1" applyAlignment="1" applyProtection="1">
      <alignment horizontal="center" vertical="center" wrapText="1"/>
      <protection locked="0"/>
    </xf>
    <xf numFmtId="0" fontId="22" fillId="0" borderId="16" xfId="4" applyFont="1" applyBorder="1" applyAlignment="1" applyProtection="1">
      <alignment horizontal="left" vertical="center" wrapText="1"/>
      <protection locked="0"/>
    </xf>
    <xf numFmtId="0" fontId="6" fillId="0" borderId="17" xfId="4" applyFont="1" applyBorder="1" applyAlignment="1" applyProtection="1">
      <alignment horizontal="center" vertical="top" wrapText="1"/>
      <protection locked="0"/>
    </xf>
    <xf numFmtId="44" fontId="22" fillId="0" borderId="26" xfId="4" applyNumberFormat="1" applyFont="1" applyBorder="1" applyAlignment="1" applyProtection="1">
      <alignment horizontal="left" vertical="center" wrapText="1"/>
      <protection locked="0"/>
    </xf>
    <xf numFmtId="44" fontId="22" fillId="0" borderId="27" xfId="4" applyNumberFormat="1" applyFont="1" applyBorder="1" applyAlignment="1" applyProtection="1">
      <alignment horizontal="left" vertical="center" wrapText="1"/>
      <protection locked="0"/>
    </xf>
    <xf numFmtId="44" fontId="19" fillId="0" borderId="27" xfId="4" applyNumberFormat="1" applyFont="1" applyBorder="1" applyAlignment="1" applyProtection="1">
      <alignment horizontal="center" vertical="center" wrapText="1"/>
      <protection locked="0"/>
    </xf>
    <xf numFmtId="44" fontId="22" fillId="0" borderId="28" xfId="4" applyNumberFormat="1" applyFont="1" applyBorder="1" applyAlignment="1" applyProtection="1">
      <alignment horizontal="left" vertical="center" wrapText="1"/>
      <protection locked="0"/>
    </xf>
    <xf numFmtId="0" fontId="38" fillId="0" borderId="0" xfId="7" applyFont="1"/>
    <xf numFmtId="0" fontId="5" fillId="0" borderId="0" xfId="7" applyFont="1"/>
    <xf numFmtId="0" fontId="6" fillId="0" borderId="0" xfId="7" applyFont="1"/>
    <xf numFmtId="0" fontId="5" fillId="0" borderId="0" xfId="7" applyFont="1" applyAlignment="1">
      <alignment wrapText="1"/>
    </xf>
    <xf numFmtId="0" fontId="39" fillId="0" borderId="0" xfId="7" applyFont="1"/>
    <xf numFmtId="0" fontId="40" fillId="0" borderId="0" xfId="7" applyFont="1"/>
    <xf numFmtId="0" fontId="6" fillId="0" borderId="4" xfId="7" applyFont="1" applyBorder="1" applyAlignment="1">
      <alignment horizontal="center" vertical="center" wrapText="1"/>
    </xf>
    <xf numFmtId="0" fontId="41" fillId="0" borderId="4" xfId="7" applyFont="1" applyBorder="1" applyAlignment="1">
      <alignment horizontal="center" vertical="center" wrapText="1"/>
    </xf>
    <xf numFmtId="0" fontId="5" fillId="0" borderId="0" xfId="7" applyFont="1" applyAlignment="1">
      <alignment horizontal="center" wrapText="1"/>
    </xf>
    <xf numFmtId="0" fontId="5" fillId="0" borderId="5" xfId="7" applyFont="1" applyBorder="1"/>
    <xf numFmtId="44" fontId="5" fillId="0" borderId="5" xfId="7" applyNumberFormat="1" applyFont="1" applyBorder="1" applyProtection="1">
      <protection locked="0"/>
    </xf>
    <xf numFmtId="44" fontId="5" fillId="0" borderId="4" xfId="7" applyNumberFormat="1" applyFont="1" applyBorder="1"/>
    <xf numFmtId="0" fontId="6" fillId="0" borderId="0" xfId="7" applyFont="1" applyAlignment="1">
      <alignment horizontal="left"/>
    </xf>
    <xf numFmtId="44" fontId="5" fillId="0" borderId="0" xfId="7" applyNumberFormat="1" applyFont="1"/>
    <xf numFmtId="44" fontId="6" fillId="0" borderId="12" xfId="7" applyNumberFormat="1" applyFont="1" applyBorder="1"/>
    <xf numFmtId="0" fontId="6" fillId="0" borderId="0" xfId="7" applyFont="1" applyAlignment="1">
      <alignment horizontal="center"/>
    </xf>
    <xf numFmtId="0" fontId="5" fillId="0" borderId="0" xfId="7" applyFont="1" applyProtection="1">
      <protection locked="0"/>
    </xf>
    <xf numFmtId="2" fontId="5" fillId="0" borderId="0" xfId="7" applyNumberFormat="1" applyFont="1" applyProtection="1">
      <protection locked="0"/>
    </xf>
    <xf numFmtId="0" fontId="5" fillId="0" borderId="0" xfId="7" applyFont="1" applyAlignment="1">
      <alignment horizontal="center"/>
    </xf>
    <xf numFmtId="0" fontId="5" fillId="0" borderId="0" xfId="7" applyFont="1" applyAlignment="1">
      <alignment horizontal="left"/>
    </xf>
    <xf numFmtId="0" fontId="38" fillId="0" borderId="0" xfId="6" applyFont="1"/>
    <xf numFmtId="0" fontId="5" fillId="0" borderId="0" xfId="6" applyFont="1"/>
    <xf numFmtId="0" fontId="41" fillId="0" borderId="35" xfId="6" applyFont="1" applyBorder="1"/>
    <xf numFmtId="0" fontId="42" fillId="0" borderId="3" xfId="6" applyFont="1" applyBorder="1"/>
    <xf numFmtId="0" fontId="41" fillId="0" borderId="4" xfId="6" applyFont="1" applyBorder="1"/>
    <xf numFmtId="0" fontId="43" fillId="0" borderId="4" xfId="6" applyFont="1" applyBorder="1" applyAlignment="1">
      <alignment horizontal="center"/>
    </xf>
    <xf numFmtId="0" fontId="42" fillId="0" borderId="4" xfId="6" applyFont="1" applyBorder="1"/>
    <xf numFmtId="0" fontId="42" fillId="0" borderId="36" xfId="6" applyFont="1" applyBorder="1"/>
    <xf numFmtId="0" fontId="42" fillId="0" borderId="5" xfId="6" applyFont="1" applyBorder="1"/>
    <xf numFmtId="44" fontId="42" fillId="0" borderId="5" xfId="6" applyNumberFormat="1" applyFont="1" applyBorder="1" applyProtection="1">
      <protection locked="0"/>
    </xf>
    <xf numFmtId="0" fontId="42" fillId="0" borderId="12" xfId="6" applyFont="1" applyBorder="1"/>
    <xf numFmtId="44" fontId="42" fillId="0" borderId="12" xfId="6" applyNumberFormat="1" applyFont="1" applyBorder="1" applyProtection="1">
      <protection locked="0"/>
    </xf>
    <xf numFmtId="0" fontId="22" fillId="0" borderId="0" xfId="4" applyFont="1" applyAlignment="1" applyProtection="1">
      <alignment horizontal="left" vertical="top"/>
      <protection locked="0"/>
    </xf>
    <xf numFmtId="0" fontId="44" fillId="0" borderId="0" xfId="6" applyFont="1"/>
    <xf numFmtId="0" fontId="1" fillId="0" borderId="0" xfId="6" applyAlignment="1">
      <alignment horizontal="left"/>
    </xf>
    <xf numFmtId="0" fontId="33" fillId="0" borderId="0" xfId="6" applyFont="1"/>
    <xf numFmtId="17" fontId="14" fillId="0" borderId="0" xfId="6" quotePrefix="1" applyNumberFormat="1" applyFont="1" applyAlignment="1">
      <alignment horizontal="center"/>
    </xf>
    <xf numFmtId="0" fontId="33" fillId="0" borderId="0" xfId="6" applyFont="1" applyAlignment="1">
      <alignment horizontal="left" vertical="center"/>
    </xf>
    <xf numFmtId="0" fontId="36" fillId="0" borderId="0" xfId="6" applyFont="1" applyAlignment="1">
      <alignment horizontal="center"/>
    </xf>
    <xf numFmtId="0" fontId="29" fillId="0" borderId="0" xfId="6" applyFont="1" applyAlignment="1">
      <alignment horizontal="center"/>
    </xf>
    <xf numFmtId="0" fontId="34" fillId="0" borderId="0" xfId="6" applyFont="1" applyAlignment="1">
      <alignment horizontal="center"/>
    </xf>
    <xf numFmtId="0" fontId="28" fillId="0" borderId="0" xfId="6" applyFont="1" applyAlignment="1">
      <alignment horizontal="center"/>
    </xf>
    <xf numFmtId="0" fontId="1" fillId="0" borderId="0" xfId="6" applyAlignment="1">
      <alignment horizontal="center"/>
    </xf>
    <xf numFmtId="0" fontId="30" fillId="0" borderId="0" xfId="6" applyFont="1" applyAlignment="1" applyProtection="1">
      <alignment horizontal="center"/>
      <protection locked="0"/>
    </xf>
    <xf numFmtId="0" fontId="16" fillId="0" borderId="0" xfId="6" applyFont="1" applyAlignment="1">
      <alignment horizontal="center"/>
    </xf>
    <xf numFmtId="0" fontId="28" fillId="4" borderId="0" xfId="6" applyFont="1" applyFill="1" applyAlignment="1">
      <alignment horizontal="center" vertical="center"/>
    </xf>
    <xf numFmtId="0" fontId="5" fillId="0" borderId="5" xfId="7" applyFont="1" applyBorder="1" applyAlignment="1">
      <alignment horizontal="center"/>
    </xf>
    <xf numFmtId="0" fontId="5" fillId="0" borderId="0" xfId="7" applyFont="1" applyAlignment="1">
      <alignment horizontal="justify" wrapText="1"/>
    </xf>
    <xf numFmtId="0" fontId="6" fillId="0" borderId="4" xfId="7" applyFont="1" applyBorder="1" applyAlignment="1">
      <alignment horizontal="center" vertical="center"/>
    </xf>
    <xf numFmtId="0" fontId="5" fillId="0" borderId="5" xfId="7" applyFont="1" applyBorder="1" applyAlignment="1">
      <alignment horizontal="left" wrapText="1"/>
    </xf>
    <xf numFmtId="0" fontId="6" fillId="0" borderId="4" xfId="7" applyFont="1" applyBorder="1" applyAlignment="1">
      <alignment horizontal="left"/>
    </xf>
    <xf numFmtId="0" fontId="6" fillId="0" borderId="12" xfId="7" applyFont="1" applyBorder="1" applyAlignment="1">
      <alignment horizontal="left"/>
    </xf>
    <xf numFmtId="0" fontId="5" fillId="0" borderId="0" xfId="7" applyFont="1" applyAlignment="1">
      <alignment horizontal="center"/>
    </xf>
    <xf numFmtId="0" fontId="6" fillId="0" borderId="0" xfId="7" applyFont="1" applyAlignment="1">
      <alignment horizontal="center"/>
    </xf>
    <xf numFmtId="0" fontId="6" fillId="0" borderId="0" xfId="7" applyFont="1" applyAlignment="1">
      <alignment horizontal="left"/>
    </xf>
    <xf numFmtId="0" fontId="5" fillId="0" borderId="0" xfId="7" applyFont="1" applyAlignment="1">
      <alignment horizontal="left"/>
    </xf>
    <xf numFmtId="44" fontId="5" fillId="0" borderId="0" xfId="7" applyNumberFormat="1" applyFont="1" applyAlignment="1" applyProtection="1">
      <alignment horizontal="center"/>
      <protection locked="0"/>
    </xf>
    <xf numFmtId="0" fontId="42" fillId="0" borderId="6" xfId="6" applyFont="1" applyBorder="1" applyAlignment="1">
      <alignment horizontal="left" vertical="center" wrapText="1"/>
    </xf>
    <xf numFmtId="0" fontId="42" fillId="0" borderId="0" xfId="6" applyFont="1" applyAlignment="1">
      <alignment horizontal="left" vertical="center" wrapText="1"/>
    </xf>
    <xf numFmtId="0" fontId="41" fillId="0" borderId="0" xfId="6" applyFont="1" applyAlignment="1">
      <alignment horizontal="left"/>
    </xf>
    <xf numFmtId="0" fontId="5" fillId="0" borderId="0" xfId="6" applyFont="1" applyAlignment="1">
      <alignment horizontal="justify" vertical="center"/>
    </xf>
    <xf numFmtId="0" fontId="41" fillId="0" borderId="33" xfId="6" applyFont="1" applyBorder="1" applyAlignment="1">
      <alignment horizontal="center" vertical="center"/>
    </xf>
    <xf numFmtId="0" fontId="41" fillId="0" borderId="34" xfId="6" applyFont="1" applyBorder="1" applyAlignment="1">
      <alignment horizontal="center" vertical="center"/>
    </xf>
    <xf numFmtId="0" fontId="41" fillId="0" borderId="9" xfId="6" applyFont="1" applyBorder="1" applyAlignment="1">
      <alignment horizontal="center" vertical="center"/>
    </xf>
    <xf numFmtId="0" fontId="41" fillId="0" borderId="11" xfId="6" applyFont="1" applyBorder="1" applyAlignment="1">
      <alignment horizontal="center" vertical="center"/>
    </xf>
    <xf numFmtId="0" fontId="41" fillId="0" borderId="35" xfId="6" applyFont="1" applyBorder="1" applyAlignment="1">
      <alignment horizontal="center"/>
    </xf>
    <xf numFmtId="0" fontId="42" fillId="0" borderId="6" xfId="6" applyFont="1" applyBorder="1" applyAlignment="1">
      <alignment horizontal="center"/>
    </xf>
    <xf numFmtId="0" fontId="42" fillId="0" borderId="0" xfId="6" applyFont="1" applyAlignment="1">
      <alignment horizontal="center"/>
    </xf>
    <xf numFmtId="0" fontId="5" fillId="0" borderId="0" xfId="6" applyFont="1" applyAlignment="1">
      <alignment horizontal="center"/>
    </xf>
    <xf numFmtId="0" fontId="42" fillId="0" borderId="9" xfId="6" applyFont="1" applyBorder="1" applyAlignment="1">
      <alignment horizontal="left" vertical="center" wrapText="1"/>
    </xf>
    <xf numFmtId="0" fontId="42" fillId="0" borderId="37" xfId="6" applyFont="1" applyBorder="1" applyAlignment="1">
      <alignment horizontal="left" vertical="center" wrapText="1"/>
    </xf>
  </cellXfs>
  <cellStyles count="8">
    <cellStyle name="Comma" xfId="1" builtinId="3"/>
    <cellStyle name="Currency" xfId="2" builtinId="4"/>
    <cellStyle name="Normal" xfId="0" builtinId="0"/>
    <cellStyle name="Normal 2" xfId="6" xr:uid="{555E194D-FABC-4430-B5B5-C809F7C67FD9}"/>
    <cellStyle name="Normal 2 2" xfId="7" xr:uid="{623F5D2B-44B1-4CF3-AE3A-80FFBE7C0073}"/>
    <cellStyle name="Normal 6" xfId="4" xr:uid="{7F04D4A2-BA8A-4465-ACB9-610D9B1FEE67}"/>
    <cellStyle name="Percent" xfId="3" builtinId="5"/>
    <cellStyle name="Percent 2" xfId="5" xr:uid="{09581084-6B38-454D-9284-6871155431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tif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tif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tiff"/></Relationships>
</file>

<file path=xl/drawings/_rels/vmlDrawing6.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428625</xdr:colOff>
      <xdr:row>27</xdr:row>
      <xdr:rowOff>814388</xdr:rowOff>
    </xdr:from>
    <xdr:to>
      <xdr:col>8</xdr:col>
      <xdr:colOff>1238250</xdr:colOff>
      <xdr:row>34</xdr:row>
      <xdr:rowOff>33338</xdr:rowOff>
    </xdr:to>
    <xdr:sp macro="" textlink="">
      <xdr:nvSpPr>
        <xdr:cNvPr id="3" name="TextBox 2">
          <a:extLst>
            <a:ext uri="{FF2B5EF4-FFF2-40B4-BE49-F238E27FC236}">
              <a16:creationId xmlns:a16="http://schemas.microsoft.com/office/drawing/2014/main" id="{1D134F8F-86AA-4399-A2DD-1F54711B6828}"/>
            </a:ext>
          </a:extLst>
        </xdr:cNvPr>
        <xdr:cNvSpPr txBox="1"/>
      </xdr:nvSpPr>
      <xdr:spPr>
        <a:xfrm>
          <a:off x="428625" y="5243513"/>
          <a:ext cx="6424613"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000" b="1"/>
            <a:t>PROPOSED</a:t>
          </a:r>
          <a:r>
            <a:rPr lang="en-GB" sz="2000" b="1" baseline="0"/>
            <a:t> WINDOW REMOVAL &amp; RE-INSTALL</a:t>
          </a:r>
        </a:p>
        <a:p>
          <a:pPr algn="ctr"/>
          <a:r>
            <a:rPr lang="en-GB" sz="2000" b="1" baseline="0"/>
            <a:t>3RD &amp; 4TH FLOOR</a:t>
          </a:r>
        </a:p>
        <a:p>
          <a:pPr algn="ctr"/>
          <a:r>
            <a:rPr lang="en-GB" sz="2000" b="1" baseline="0"/>
            <a:t>  FREDERICK HOUSE, FREDERICK STREET</a:t>
          </a:r>
        </a:p>
      </xdr:txBody>
    </xdr:sp>
    <xdr:clientData/>
  </xdr:twoCellAnchor>
  <xdr:twoCellAnchor editAs="oneCell">
    <xdr:from>
      <xdr:col>1</xdr:col>
      <xdr:colOff>719138</xdr:colOff>
      <xdr:row>8</xdr:row>
      <xdr:rowOff>157163</xdr:rowOff>
    </xdr:from>
    <xdr:to>
      <xdr:col>8</xdr:col>
      <xdr:colOff>681037</xdr:colOff>
      <xdr:row>27</xdr:row>
      <xdr:rowOff>419100</xdr:rowOff>
    </xdr:to>
    <xdr:pic>
      <xdr:nvPicPr>
        <xdr:cNvPr id="5" name="Picture 4">
          <a:extLst>
            <a:ext uri="{FF2B5EF4-FFF2-40B4-BE49-F238E27FC236}">
              <a16:creationId xmlns:a16="http://schemas.microsoft.com/office/drawing/2014/main" id="{B2CFFDAE-8B4F-41B7-A7CA-665B957B6C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51" y="1547813"/>
          <a:ext cx="5095874" cy="3338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522</xdr:row>
      <xdr:rowOff>0</xdr:rowOff>
    </xdr:from>
    <xdr:to>
      <xdr:col>1</xdr:col>
      <xdr:colOff>266700</xdr:colOff>
      <xdr:row>522</xdr:row>
      <xdr:rowOff>0</xdr:rowOff>
    </xdr:to>
    <xdr:sp macro="" textlink="">
      <xdr:nvSpPr>
        <xdr:cNvPr id="2" name="Line 1">
          <a:extLst>
            <a:ext uri="{FF2B5EF4-FFF2-40B4-BE49-F238E27FC236}">
              <a16:creationId xmlns:a16="http://schemas.microsoft.com/office/drawing/2014/main" id="{C14D47FD-075F-4529-B91A-8DFC4CCD1D4E}"/>
            </a:ext>
          </a:extLst>
        </xdr:cNvPr>
        <xdr:cNvSpPr>
          <a:spLocks noChangeShapeType="1"/>
        </xdr:cNvSpPr>
      </xdr:nvSpPr>
      <xdr:spPr bwMode="auto">
        <a:xfrm flipH="1">
          <a:off x="971550" y="92287725"/>
          <a:ext cx="9525" cy="0"/>
        </a:xfrm>
        <a:prstGeom prst="line">
          <a:avLst/>
        </a:prstGeom>
        <a:noFill/>
        <a:ln w="9525">
          <a:solidFill>
            <a:srgbClr val="00FF00"/>
          </a:solidFill>
          <a:round/>
          <a:headEnd/>
          <a:tailEnd/>
        </a:ln>
      </xdr:spPr>
    </xdr:sp>
    <xdr:clientData/>
  </xdr:twoCellAnchor>
  <xdr:twoCellAnchor>
    <xdr:from>
      <xdr:col>1</xdr:col>
      <xdr:colOff>9525</xdr:colOff>
      <xdr:row>522</xdr:row>
      <xdr:rowOff>0</xdr:rowOff>
    </xdr:from>
    <xdr:to>
      <xdr:col>1</xdr:col>
      <xdr:colOff>19050</xdr:colOff>
      <xdr:row>522</xdr:row>
      <xdr:rowOff>0</xdr:rowOff>
    </xdr:to>
    <xdr:sp macro="" textlink="">
      <xdr:nvSpPr>
        <xdr:cNvPr id="3" name="Line 2">
          <a:extLst>
            <a:ext uri="{FF2B5EF4-FFF2-40B4-BE49-F238E27FC236}">
              <a16:creationId xmlns:a16="http://schemas.microsoft.com/office/drawing/2014/main" id="{91E36CDC-C48D-4C56-A6FE-E7A81CEDF84F}"/>
            </a:ext>
          </a:extLst>
        </xdr:cNvPr>
        <xdr:cNvSpPr>
          <a:spLocks noChangeShapeType="1"/>
        </xdr:cNvSpPr>
      </xdr:nvSpPr>
      <xdr:spPr bwMode="auto">
        <a:xfrm flipH="1">
          <a:off x="723900" y="92287725"/>
          <a:ext cx="9525" cy="0"/>
        </a:xfrm>
        <a:prstGeom prst="line">
          <a:avLst/>
        </a:prstGeom>
        <a:noFill/>
        <a:ln w="9525">
          <a:solidFill>
            <a:srgbClr val="00FF00"/>
          </a:solidFill>
          <a:round/>
          <a:headEnd/>
          <a:tailEnd/>
        </a:ln>
      </xdr:spPr>
    </xdr:sp>
    <xdr:clientData/>
  </xdr:twoCellAnchor>
  <xdr:twoCellAnchor>
    <xdr:from>
      <xdr:col>1</xdr:col>
      <xdr:colOff>257175</xdr:colOff>
      <xdr:row>485</xdr:row>
      <xdr:rowOff>0</xdr:rowOff>
    </xdr:from>
    <xdr:to>
      <xdr:col>1</xdr:col>
      <xdr:colOff>266700</xdr:colOff>
      <xdr:row>485</xdr:row>
      <xdr:rowOff>0</xdr:rowOff>
    </xdr:to>
    <xdr:sp macro="" textlink="">
      <xdr:nvSpPr>
        <xdr:cNvPr id="4" name="Line 3">
          <a:extLst>
            <a:ext uri="{FF2B5EF4-FFF2-40B4-BE49-F238E27FC236}">
              <a16:creationId xmlns:a16="http://schemas.microsoft.com/office/drawing/2014/main" id="{6850FAED-1579-4220-B259-0C8010DE4F70}"/>
            </a:ext>
          </a:extLst>
        </xdr:cNvPr>
        <xdr:cNvSpPr>
          <a:spLocks noChangeShapeType="1"/>
        </xdr:cNvSpPr>
      </xdr:nvSpPr>
      <xdr:spPr bwMode="auto">
        <a:xfrm flipH="1">
          <a:off x="971550" y="86296500"/>
          <a:ext cx="9525" cy="0"/>
        </a:xfrm>
        <a:prstGeom prst="line">
          <a:avLst/>
        </a:prstGeom>
        <a:noFill/>
        <a:ln w="9525">
          <a:solidFill>
            <a:srgbClr val="00FF00"/>
          </a:solidFill>
          <a:round/>
          <a:headEnd/>
          <a:tailEnd/>
        </a:ln>
      </xdr:spPr>
    </xdr:sp>
    <xdr:clientData/>
  </xdr:twoCellAnchor>
  <xdr:twoCellAnchor>
    <xdr:from>
      <xdr:col>1</xdr:col>
      <xdr:colOff>9525</xdr:colOff>
      <xdr:row>485</xdr:row>
      <xdr:rowOff>0</xdr:rowOff>
    </xdr:from>
    <xdr:to>
      <xdr:col>1</xdr:col>
      <xdr:colOff>19050</xdr:colOff>
      <xdr:row>485</xdr:row>
      <xdr:rowOff>0</xdr:rowOff>
    </xdr:to>
    <xdr:sp macro="" textlink="">
      <xdr:nvSpPr>
        <xdr:cNvPr id="5" name="Line 4">
          <a:extLst>
            <a:ext uri="{FF2B5EF4-FFF2-40B4-BE49-F238E27FC236}">
              <a16:creationId xmlns:a16="http://schemas.microsoft.com/office/drawing/2014/main" id="{02194B29-1D33-475F-A730-06C7F65E8A13}"/>
            </a:ext>
          </a:extLst>
        </xdr:cNvPr>
        <xdr:cNvSpPr>
          <a:spLocks noChangeShapeType="1"/>
        </xdr:cNvSpPr>
      </xdr:nvSpPr>
      <xdr:spPr bwMode="auto">
        <a:xfrm flipH="1">
          <a:off x="723900" y="86296500"/>
          <a:ext cx="9525" cy="0"/>
        </a:xfrm>
        <a:prstGeom prst="line">
          <a:avLst/>
        </a:prstGeom>
        <a:noFill/>
        <a:ln w="9525">
          <a:solidFill>
            <a:srgbClr val="00FF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USERS\jepiscopio\515AIA%2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todd/Desktop/00%20Mall%20at%20Marathon%20Desktop/Phase%203/01%20Pricing%20Info/Pricing/Phase%203%20pricing%20110117%20r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todd/Desktop/00%20Mall%20at%20Marathon%20Desktop/Phase%202/01%20Pricing/Pricing/Phase%202%20Canopy%20pric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ropbox\Conchrest\Conchrest%20Valuation%20No.%201%201stMay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clarke.VERITASBAH/Downloads/Conchrest%20Valuation%20No.%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VERITAS%20CONSULTANTS%20LTD/CONSTRUCTION%20MANAGEMENT/PHA/PMH/Urgent%20Care/PART%20A%20-%20URGENT%20CARE/Change%20Order/Site%20Retainer%20Wall/PMH-Part%20A%20-%20Site%20Retainer%20W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G703"/>
      <sheetName val="Current"/>
    </sheetNames>
    <sheetDataSet>
      <sheetData sheetId="0">
        <row r="1">
          <cell r="G1" t="str">
            <v>AIA DOCUMENT G702</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3 v Ph2 and DHP Backup"/>
      <sheetName val="Elemental Summary"/>
      <sheetName val="Scaffold Hoardings Etc"/>
      <sheetName val="Ph 3 Div 1"/>
      <sheetName val="Phase 2 Div 1"/>
      <sheetName val="Interior TakeOff &amp; Collection"/>
      <sheetName val="Strip Mall Takeoff"/>
      <sheetName val="Entrance 7"/>
      <sheetName val="Sheet1"/>
      <sheetName val="Sub Analysi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se 1 Canopy"/>
      <sheetName val="Phase 2 Canopy 4"/>
      <sheetName val="Phase 2 Canopy 6"/>
      <sheetName val="Summary"/>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G703"/>
      <sheetName val="G704 Changes"/>
      <sheetName val="GC's"/>
      <sheetName val="Sheet3"/>
      <sheetName val="Sheet2"/>
      <sheetName val="Sheet1"/>
    </sheetNames>
    <sheetDataSet>
      <sheetData sheetId="0">
        <row r="1">
          <cell r="G1" t="str">
            <v>AIA DOCUMENT G702</v>
          </cell>
          <cell r="J1" t="str">
            <v>PAGE ONE OF FOUR</v>
          </cell>
          <cell r="L1" t="str">
            <v xml:space="preserve"> </v>
          </cell>
          <cell r="M1" t="str">
            <v xml:space="preserve"> </v>
          </cell>
          <cell r="N1" t="str">
            <v xml:space="preserve"> </v>
          </cell>
        </row>
        <row r="3">
          <cell r="D3" t="str">
            <v>PROJECT:</v>
          </cell>
          <cell r="H3" t="str">
            <v>APPLICATION NO:</v>
          </cell>
          <cell r="I3">
            <v>5</v>
          </cell>
          <cell r="K3" t="str">
            <v>Distribution by contractor to:</v>
          </cell>
        </row>
        <row r="5">
          <cell r="D5" t="str">
            <v>Phase 3 Concourse Alterations, Strip Mall &amp;</v>
          </cell>
          <cell r="H5" t="str">
            <v xml:space="preserve">PERIOD FROM : </v>
          </cell>
          <cell r="I5" t="str">
            <v>3/31/2018</v>
          </cell>
          <cell r="L5" t="str">
            <v>OWNER</v>
          </cell>
        </row>
        <row r="6">
          <cell r="D6" t="str">
            <v>Canopy Upgrade, Nassau, Bahamas.</v>
          </cell>
          <cell r="L6" t="str">
            <v>ARCHITECT</v>
          </cell>
        </row>
        <row r="7">
          <cell r="H7" t="str">
            <v>PERIOD TO:</v>
          </cell>
          <cell r="I7" t="str">
            <v>04/30/2018</v>
          </cell>
          <cell r="L7" t="str">
            <v>CONTRACTOR</v>
          </cell>
        </row>
        <row r="8">
          <cell r="H8" t="str">
            <v xml:space="preserve"> </v>
          </cell>
        </row>
        <row r="9">
          <cell r="H9" t="str">
            <v xml:space="preserve"> </v>
          </cell>
          <cell r="I9" t="str">
            <v xml:space="preserve"> </v>
          </cell>
          <cell r="L9" t="str">
            <v>QS</v>
          </cell>
        </row>
        <row r="10">
          <cell r="I10" t="str">
            <v xml:space="preserve"> </v>
          </cell>
        </row>
        <row r="11">
          <cell r="D11" t="str">
            <v>VIA QUANTITY SURVEYOR:</v>
          </cell>
          <cell r="H11" t="str">
            <v>APPLICATION DATE :</v>
          </cell>
          <cell r="I11" t="str">
            <v>04/24/2018</v>
          </cell>
        </row>
        <row r="13">
          <cell r="D13" t="str">
            <v>DHP ASSOCIATES</v>
          </cell>
          <cell r="H13" t="str">
            <v xml:space="preserve"> </v>
          </cell>
        </row>
        <row r="14">
          <cell r="D14" t="str">
            <v>P.O. Box CB-11701</v>
          </cell>
          <cell r="H14" t="str">
            <v xml:space="preserve">CONTRACT DATE: </v>
          </cell>
          <cell r="I14" t="str">
            <v>December 2017</v>
          </cell>
        </row>
        <row r="15">
          <cell r="D15" t="str">
            <v>Nassau, Bahamas</v>
          </cell>
          <cell r="H15" t="str">
            <v>COMMENCEMENT :</v>
          </cell>
        </row>
        <row r="16">
          <cell r="H16" t="str">
            <v>COMPLETION :</v>
          </cell>
        </row>
        <row r="17">
          <cell r="H17" t="str">
            <v xml:space="preserve"> </v>
          </cell>
          <cell r="I17" t="str">
            <v xml:space="preserve"> </v>
          </cell>
          <cell r="J17" t="str">
            <v xml:space="preserve"> </v>
          </cell>
        </row>
        <row r="19">
          <cell r="G19" t="str">
            <v xml:space="preserve">The undersigned Contractor certifies that to the best of the Contractor's knowledge, </v>
          </cell>
        </row>
        <row r="20">
          <cell r="G20" t="str">
            <v>information and belief the Work covered by this Application for Payment has been</v>
          </cell>
        </row>
        <row r="21">
          <cell r="G21" t="str">
            <v xml:space="preserve">completed in accordance with the Contract Documents, that all amounts have been paid by </v>
          </cell>
        </row>
        <row r="22">
          <cell r="G22" t="str">
            <v xml:space="preserve">the Contractor for Work for which previous Certificates for Payment were issued and </v>
          </cell>
        </row>
        <row r="23">
          <cell r="G23" t="str">
            <v>payments received from the Owner, and that current payment shown herein is now due.</v>
          </cell>
        </row>
        <row r="25">
          <cell r="D25" t="str">
            <v>INCLUDING VAT</v>
          </cell>
          <cell r="E25" t="e">
            <v>#REF!</v>
          </cell>
          <cell r="G25" t="str">
            <v>CONTRACTOR:</v>
          </cell>
        </row>
        <row r="26">
          <cell r="E26">
            <v>0</v>
          </cell>
        </row>
        <row r="27">
          <cell r="E27" t="e">
            <v>#REF!</v>
          </cell>
          <cell r="G27" t="str">
            <v>By:</v>
          </cell>
          <cell r="K27" t="str">
            <v xml:space="preserve"> Date:</v>
          </cell>
        </row>
        <row r="28">
          <cell r="D28" t="str">
            <v xml:space="preserve"> </v>
          </cell>
          <cell r="E28" t="e">
            <v>#REF!</v>
          </cell>
        </row>
        <row r="29">
          <cell r="G29" t="str">
            <v>On behalf of : Cavalier Construction Company Limited</v>
          </cell>
        </row>
        <row r="31">
          <cell r="B31">
            <v>5</v>
          </cell>
          <cell r="C31" t="str">
            <v xml:space="preserve">% of Completed Work          </v>
          </cell>
          <cell r="D31" t="e">
            <v>#REF!</v>
          </cell>
          <cell r="E31" t="str">
            <v xml:space="preserve"> </v>
          </cell>
        </row>
        <row r="32">
          <cell r="B32" t="str">
            <v>(Column D + E on G703)</v>
          </cell>
          <cell r="G32" t="str">
            <v>ARCHITECT:</v>
          </cell>
        </row>
        <row r="33">
          <cell r="B33">
            <v>0</v>
          </cell>
          <cell r="C33" t="str">
            <v xml:space="preserve">% of stored material                  </v>
          </cell>
          <cell r="D33">
            <v>0</v>
          </cell>
          <cell r="E33" t="e">
            <v>#REF!</v>
          </cell>
          <cell r="N33" t="str">
            <v xml:space="preserve"> </v>
          </cell>
        </row>
        <row r="34">
          <cell r="B34" t="str">
            <v>(Column F on G703)</v>
          </cell>
          <cell r="G34" t="str">
            <v>By:</v>
          </cell>
          <cell r="K34" t="str">
            <v xml:space="preserve"> Date:</v>
          </cell>
        </row>
        <row r="35">
          <cell r="S35">
            <v>99821.428571428565</v>
          </cell>
          <cell r="W35" t="str">
            <v>mob</v>
          </cell>
          <cell r="X35">
            <v>1</v>
          </cell>
          <cell r="Y35">
            <v>2</v>
          </cell>
          <cell r="Z35">
            <v>3</v>
          </cell>
          <cell r="AA35">
            <v>4</v>
          </cell>
          <cell r="AB35">
            <v>5</v>
          </cell>
          <cell r="AC35">
            <v>6</v>
          </cell>
          <cell r="AD35">
            <v>7</v>
          </cell>
        </row>
        <row r="36">
          <cell r="B36" t="str">
            <v>Advance Payment</v>
          </cell>
          <cell r="D36">
            <v>698750</v>
          </cell>
          <cell r="G36" t="str">
            <v xml:space="preserve">On behalf of : Bruce LaFleur &amp; Associates, Ltd </v>
          </cell>
        </row>
        <row r="37">
          <cell r="B37" t="str">
            <v>Advance Payment Draw Downs</v>
          </cell>
          <cell r="D37">
            <v>-172437.5</v>
          </cell>
          <cell r="E37">
            <v>526312.5</v>
          </cell>
          <cell r="X37" t="str">
            <v>x</v>
          </cell>
          <cell r="Y37" t="str">
            <v>x</v>
          </cell>
          <cell r="Z37" t="str">
            <v>x</v>
          </cell>
          <cell r="AA37">
            <v>232916.66666666666</v>
          </cell>
          <cell r="AB37">
            <v>232916.66666666666</v>
          </cell>
          <cell r="AC37">
            <v>232916.66666666666</v>
          </cell>
        </row>
        <row r="38">
          <cell r="G38" t="str">
            <v>QUANTITY SURVEYOR'S CERTIFICATE FOR PAYMENT</v>
          </cell>
        </row>
        <row r="39">
          <cell r="D39" t="str">
            <v xml:space="preserve"> </v>
          </cell>
          <cell r="E39" t="e">
            <v>#REF!</v>
          </cell>
          <cell r="G39" t="str">
            <v>In accordance with the Contract Documents, based on on-site observations and the data</v>
          </cell>
        </row>
        <row r="40">
          <cell r="B40" t="str">
            <v>(Line 4 Less Line 5 Total)</v>
          </cell>
          <cell r="G40" t="str">
            <v>comprising the application, the Quantity Surveyor certifies to the Owner that to the best of  the</v>
          </cell>
        </row>
        <row r="41">
          <cell r="E41">
            <v>-2762148.8903832398</v>
          </cell>
          <cell r="G41" t="str">
            <v>Quantity Surveyors knowledge, information and belief the Work has progressed as indicated,</v>
          </cell>
        </row>
        <row r="42">
          <cell r="G42" t="str">
            <v xml:space="preserve">and is in accordance with the Contract Documents, and the Contractor is entitled to payment </v>
          </cell>
        </row>
        <row r="43">
          <cell r="D43" t="str">
            <v xml:space="preserve"> </v>
          </cell>
          <cell r="E43" t="e">
            <v>#REF!</v>
          </cell>
          <cell r="G43" t="str">
            <v>of the AMOUNT CERTIFIED.</v>
          </cell>
        </row>
        <row r="44">
          <cell r="E44" t="str">
            <v xml:space="preserve">included </v>
          </cell>
        </row>
        <row r="45">
          <cell r="E45" t="e">
            <v>#REF!</v>
          </cell>
        </row>
        <row r="46">
          <cell r="E46" t="e">
            <v>#REF!</v>
          </cell>
        </row>
        <row r="47">
          <cell r="B47" t="str">
            <v xml:space="preserve"> </v>
          </cell>
          <cell r="G47" t="str">
            <v>AMOUNT CERTIFIED . . . . . . . . . . . $</v>
          </cell>
          <cell r="J47" t="e">
            <v>#REF!</v>
          </cell>
        </row>
        <row r="48">
          <cell r="D48" t="str">
            <v>ADDITIONS</v>
          </cell>
          <cell r="E48" t="str">
            <v>DEDUCTIONS</v>
          </cell>
        </row>
        <row r="49">
          <cell r="D49">
            <v>0</v>
          </cell>
          <cell r="E49">
            <v>0</v>
          </cell>
        </row>
        <row r="50">
          <cell r="G50" t="str">
            <v>QUANTITY SURVEYOR</v>
          </cell>
        </row>
        <row r="51">
          <cell r="D51">
            <v>0</v>
          </cell>
          <cell r="E51">
            <v>0</v>
          </cell>
        </row>
        <row r="52">
          <cell r="G52" t="str">
            <v>By:</v>
          </cell>
          <cell r="K52" t="str">
            <v xml:space="preserve"> Date:</v>
          </cell>
        </row>
        <row r="53">
          <cell r="D53">
            <v>0</v>
          </cell>
          <cell r="E53">
            <v>0</v>
          </cell>
        </row>
        <row r="54">
          <cell r="G54" t="str">
            <v xml:space="preserve">This Certificate is not negotiable.  The AMOUNT CERTIFIED is payable only to the </v>
          </cell>
        </row>
        <row r="55">
          <cell r="D55">
            <v>0</v>
          </cell>
          <cell r="G55" t="str">
            <v xml:space="preserve">Contractor named herein. Issuance, payment and acceptance of payment are without </v>
          </cell>
        </row>
        <row r="56">
          <cell r="G56" t="str">
            <v>prejudice to any rights of the Owner or Contractor under this Contract.</v>
          </cell>
        </row>
        <row r="58">
          <cell r="G58" t="str">
            <v>THE AMERICAN INSTITUTE OF ARCHITECTS, 1735 NEW YORK AVE., N.W., WASHINGTON, DC 20006-5292</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G703"/>
      <sheetName val="G704 Changes"/>
      <sheetName val="GC's"/>
      <sheetName val="Sheet1"/>
    </sheetNames>
    <sheetDataSet>
      <sheetData sheetId="0">
        <row r="1">
          <cell r="G1" t="str">
            <v>AIA DOCUMENT G702</v>
          </cell>
          <cell r="J1" t="str">
            <v>PAGE ONE OF TWO</v>
          </cell>
          <cell r="L1" t="str">
            <v xml:space="preserve"> </v>
          </cell>
          <cell r="M1" t="str">
            <v xml:space="preserve"> </v>
          </cell>
          <cell r="N1" t="str">
            <v xml:space="preserve"> </v>
          </cell>
        </row>
        <row r="3">
          <cell r="D3" t="str">
            <v>PROJECT:</v>
          </cell>
          <cell r="H3" t="str">
            <v>APPLICATION NO:</v>
          </cell>
          <cell r="I3">
            <v>2</v>
          </cell>
          <cell r="K3" t="str">
            <v>Distribution by contractor to:</v>
          </cell>
        </row>
        <row r="5">
          <cell r="D5" t="str">
            <v>Structural Repairs to Conchrest Condominiums</v>
          </cell>
          <cell r="H5" t="str">
            <v xml:space="preserve">PERIOD FROM : </v>
          </cell>
          <cell r="I5" t="str">
            <v>04/19/2018</v>
          </cell>
          <cell r="L5" t="str">
            <v>OWNER</v>
          </cell>
        </row>
        <row r="6">
          <cell r="D6" t="str">
            <v xml:space="preserve">Cable Beach </v>
          </cell>
          <cell r="L6" t="str">
            <v>ARCHITECT</v>
          </cell>
        </row>
        <row r="7">
          <cell r="D7" t="str">
            <v xml:space="preserve">New Providence, Bahamas </v>
          </cell>
          <cell r="H7" t="str">
            <v>PERIOD TO:</v>
          </cell>
          <cell r="I7" t="str">
            <v>04/27/2018</v>
          </cell>
          <cell r="L7" t="str">
            <v>CONTRACTOR</v>
          </cell>
        </row>
        <row r="8">
          <cell r="H8" t="str">
            <v xml:space="preserve"> </v>
          </cell>
        </row>
        <row r="9">
          <cell r="H9" t="str">
            <v xml:space="preserve"> </v>
          </cell>
          <cell r="I9" t="str">
            <v xml:space="preserve"> </v>
          </cell>
          <cell r="L9" t="str">
            <v>QS</v>
          </cell>
        </row>
        <row r="10">
          <cell r="I10" t="str">
            <v xml:space="preserve"> </v>
          </cell>
        </row>
        <row r="11">
          <cell r="D11" t="str">
            <v>VIA QUANTITY SURVEYOR:</v>
          </cell>
          <cell r="H11" t="str">
            <v>APPLICATION DATE :</v>
          </cell>
          <cell r="I11" t="str">
            <v>04/26/2018</v>
          </cell>
        </row>
        <row r="13">
          <cell r="D13" t="str">
            <v>DHP ASSOCIATES</v>
          </cell>
          <cell r="H13" t="str">
            <v xml:space="preserve"> </v>
          </cell>
        </row>
        <row r="14">
          <cell r="D14" t="str">
            <v>P.O. Box CB-11701</v>
          </cell>
          <cell r="H14" t="str">
            <v xml:space="preserve">CONTRACT DATE: </v>
          </cell>
          <cell r="I14" t="str">
            <v>LOI - Mar. 2018</v>
          </cell>
        </row>
        <row r="15">
          <cell r="D15" t="str">
            <v>Nassau, Bahamas</v>
          </cell>
          <cell r="H15" t="str">
            <v>COMMENCEMENT :</v>
          </cell>
        </row>
        <row r="16">
          <cell r="H16" t="str">
            <v>COMPLETION :</v>
          </cell>
        </row>
        <row r="17">
          <cell r="H17" t="str">
            <v xml:space="preserve"> </v>
          </cell>
          <cell r="I17" t="str">
            <v xml:space="preserve"> </v>
          </cell>
          <cell r="J17" t="str">
            <v xml:space="preserve"> </v>
          </cell>
        </row>
        <row r="19">
          <cell r="G19" t="str">
            <v xml:space="preserve">The undersigned Contractor certifies that to the best of the Contractor's knowledge, </v>
          </cell>
        </row>
        <row r="20">
          <cell r="G20" t="str">
            <v>information and belief the Work covered by this Application for Payment has been</v>
          </cell>
        </row>
        <row r="21">
          <cell r="G21" t="str">
            <v xml:space="preserve">completed in accordance with the Contract Documents, that all amounts have been paid by </v>
          </cell>
        </row>
        <row r="22">
          <cell r="G22" t="str">
            <v xml:space="preserve">the Contractor for Work for which previous Certificates for Payment were issued and </v>
          </cell>
        </row>
        <row r="23">
          <cell r="G23" t="str">
            <v>payments received from the Owner, and that current payment shown herein is now due.</v>
          </cell>
        </row>
        <row r="25">
          <cell r="D25" t="str">
            <v>INCLUDING VAT</v>
          </cell>
          <cell r="E25">
            <v>196410.90649999998</v>
          </cell>
          <cell r="G25" t="str">
            <v>CONTRACTOR:</v>
          </cell>
        </row>
        <row r="27">
          <cell r="E27">
            <v>196410.90649999998</v>
          </cell>
          <cell r="G27" t="str">
            <v>By:</v>
          </cell>
          <cell r="K27" t="str">
            <v xml:space="preserve"> Date:</v>
          </cell>
        </row>
        <row r="28">
          <cell r="D28" t="str">
            <v xml:space="preserve"> </v>
          </cell>
          <cell r="E28">
            <v>66193.332475000003</v>
          </cell>
        </row>
        <row r="29">
          <cell r="G29" t="str">
            <v>On behalf of : Sunlight Construction &amp; General Maintenance</v>
          </cell>
        </row>
        <row r="31">
          <cell r="B31">
            <v>5</v>
          </cell>
          <cell r="C31" t="str">
            <v xml:space="preserve">% of Completed Work          </v>
          </cell>
          <cell r="D31">
            <v>3309.6666237500003</v>
          </cell>
          <cell r="E31" t="str">
            <v xml:space="preserve"> </v>
          </cell>
        </row>
        <row r="32">
          <cell r="B32" t="str">
            <v>(Column D + E on G703)</v>
          </cell>
          <cell r="G32" t="str">
            <v>ARCHITECT:</v>
          </cell>
        </row>
        <row r="33">
          <cell r="B33">
            <v>0</v>
          </cell>
          <cell r="C33" t="str">
            <v xml:space="preserve">% of stored material                  </v>
          </cell>
          <cell r="D33">
            <v>0</v>
          </cell>
          <cell r="E33">
            <v>3309.6666237500003</v>
          </cell>
          <cell r="N33" t="str">
            <v xml:space="preserve"> </v>
          </cell>
        </row>
        <row r="34">
          <cell r="B34" t="str">
            <v>(Column F on G703)</v>
          </cell>
          <cell r="G34" t="str">
            <v>By:</v>
          </cell>
          <cell r="K34" t="str">
            <v xml:space="preserve"> Date:</v>
          </cell>
        </row>
        <row r="35">
          <cell r="S35">
            <v>5714.2857142857147</v>
          </cell>
          <cell r="W35" t="str">
            <v>mob</v>
          </cell>
          <cell r="X35">
            <v>1</v>
          </cell>
          <cell r="Y35">
            <v>2</v>
          </cell>
          <cell r="Z35">
            <v>3</v>
          </cell>
          <cell r="AA35">
            <v>4</v>
          </cell>
          <cell r="AB35">
            <v>5</v>
          </cell>
          <cell r="AC35">
            <v>6</v>
          </cell>
          <cell r="AD35">
            <v>7</v>
          </cell>
        </row>
        <row r="36">
          <cell r="B36" t="str">
            <v>Advance Payment</v>
          </cell>
          <cell r="D36">
            <v>40000</v>
          </cell>
          <cell r="G36" t="str">
            <v xml:space="preserve">On behalf of : Robertson Ward Associates Limited </v>
          </cell>
        </row>
        <row r="37">
          <cell r="B37" t="str">
            <v>Advance Payment Draw Downs</v>
          </cell>
          <cell r="D37">
            <v>-10000</v>
          </cell>
          <cell r="E37">
            <v>30000</v>
          </cell>
          <cell r="X37" t="str">
            <v>x</v>
          </cell>
          <cell r="Y37" t="str">
            <v>x</v>
          </cell>
          <cell r="Z37" t="str">
            <v>x</v>
          </cell>
          <cell r="AA37">
            <v>13333.333333333334</v>
          </cell>
          <cell r="AB37">
            <v>232916.66666666666</v>
          </cell>
          <cell r="AC37">
            <v>232916.66666666666</v>
          </cell>
        </row>
        <row r="38">
          <cell r="G38" t="str">
            <v>QUANTITY SURVEYOR'S CERTIFICATE FOR PAYMENT</v>
          </cell>
        </row>
        <row r="39">
          <cell r="D39" t="str">
            <v xml:space="preserve"> </v>
          </cell>
          <cell r="E39">
            <v>92883.66585125</v>
          </cell>
          <cell r="G39" t="str">
            <v>In accordance with the Contract Documents, based on on-site observations and the data</v>
          </cell>
        </row>
        <row r="40">
          <cell r="B40" t="str">
            <v>(Line 4 Less Line 5 Total)</v>
          </cell>
          <cell r="G40" t="str">
            <v>comprising the application, the Quantity Surveyor certifies to the Owner that to the best of  the</v>
          </cell>
        </row>
        <row r="41">
          <cell r="E41">
            <v>-40000</v>
          </cell>
          <cell r="G41" t="str">
            <v>Quantity Surveyors knowledge, information and belief the Work has progressed as indicated,</v>
          </cell>
        </row>
        <row r="42">
          <cell r="G42" t="str">
            <v xml:space="preserve">and is in accordance with the Contract Documents, and the Contractor is entitled to payment </v>
          </cell>
        </row>
        <row r="43">
          <cell r="D43" t="str">
            <v xml:space="preserve"> </v>
          </cell>
          <cell r="E43">
            <v>52884</v>
          </cell>
          <cell r="G43" t="str">
            <v>of the AMOUNT CERTIFIED.</v>
          </cell>
        </row>
        <row r="44">
          <cell r="E44" t="str">
            <v xml:space="preserve">included </v>
          </cell>
        </row>
        <row r="45">
          <cell r="E45">
            <v>52884</v>
          </cell>
        </row>
        <row r="46">
          <cell r="E46">
            <v>103527.24064874998</v>
          </cell>
        </row>
        <row r="47">
          <cell r="B47" t="str">
            <v xml:space="preserve"> </v>
          </cell>
          <cell r="G47" t="str">
            <v>AMOUNT CERTIFIED . . . . . . . . . . . $</v>
          </cell>
          <cell r="J47">
            <v>52884</v>
          </cell>
        </row>
        <row r="48">
          <cell r="D48" t="str">
            <v>ADDITIONS</v>
          </cell>
          <cell r="E48" t="str">
            <v>DEDUCTIONS</v>
          </cell>
        </row>
        <row r="49">
          <cell r="D49">
            <v>0</v>
          </cell>
          <cell r="E49">
            <v>0</v>
          </cell>
        </row>
        <row r="50">
          <cell r="G50" t="str">
            <v>QUANTITY SURVEYOR</v>
          </cell>
        </row>
        <row r="51">
          <cell r="D51">
            <v>0</v>
          </cell>
          <cell r="E51">
            <v>0</v>
          </cell>
        </row>
        <row r="52">
          <cell r="G52" t="str">
            <v>By:</v>
          </cell>
          <cell r="K52" t="str">
            <v xml:space="preserve"> Date:</v>
          </cell>
        </row>
        <row r="53">
          <cell r="D53">
            <v>0</v>
          </cell>
          <cell r="E53">
            <v>0</v>
          </cell>
        </row>
        <row r="54">
          <cell r="G54" t="str">
            <v xml:space="preserve">This Certificate is not negotiable.  The AMOUNT CERTIFIED is payable only to the </v>
          </cell>
        </row>
        <row r="55">
          <cell r="D55">
            <v>0</v>
          </cell>
          <cell r="G55" t="str">
            <v xml:space="preserve">Contractor named herein. Issuance, payment and acceptance of payment are without </v>
          </cell>
        </row>
        <row r="56">
          <cell r="G56" t="str">
            <v>prejudice to any rights of the Owner or Contractor under this Contract.</v>
          </cell>
        </row>
        <row r="58">
          <cell r="G58" t="str">
            <v>THE AMERICAN INSTITUTE OF ARCHITECTS, 1735 NEW YORK AVE., N.W., WASHINGTON, DC 20006-5292</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
      <sheetName val="PCO#3 (2)"/>
      <sheetName val="PCO#3"/>
      <sheetName val="G.C"/>
      <sheetName val="Project Sum."/>
      <sheetName val="BS"/>
      <sheetName val="BD"/>
      <sheetName val="1"/>
      <sheetName val="2"/>
      <sheetName val="SS"/>
      <sheetName val="SD"/>
      <sheetName val="S1"/>
      <sheetName val="S2"/>
      <sheetName val="Inline"/>
      <sheetName val="Inline Det"/>
      <sheetName val="MEP"/>
      <sheetName val="A&amp;E"/>
      <sheetName val="CCU Det."/>
      <sheetName val="BS (2)"/>
      <sheetName val="BD (2)"/>
      <sheetName val="F"/>
      <sheetName val="G"/>
      <sheetName val="Doors "/>
      <sheetName val="Hardware"/>
    </sheetNames>
    <sheetDataSet>
      <sheetData sheetId="0"/>
      <sheetData sheetId="1"/>
      <sheetData sheetId="2"/>
      <sheetData sheetId="3">
        <row r="180">
          <cell r="E180">
            <v>0.2</v>
          </cell>
          <cell r="F180">
            <v>0.2</v>
          </cell>
          <cell r="H180">
            <v>0.2</v>
          </cell>
          <cell r="J180">
            <v>0.2</v>
          </cell>
        </row>
        <row r="186">
          <cell r="E186">
            <v>0.12</v>
          </cell>
          <cell r="F186">
            <v>0.12</v>
          </cell>
          <cell r="G186">
            <v>0.12</v>
          </cell>
          <cell r="H186">
            <v>0.12</v>
          </cell>
          <cell r="I186">
            <v>0.12</v>
          </cell>
          <cell r="J186">
            <v>0.12</v>
          </cell>
        </row>
      </sheetData>
      <sheetData sheetId="4"/>
      <sheetData sheetId="5">
        <row r="59">
          <cell r="L59">
            <v>3515236.2234528</v>
          </cell>
        </row>
      </sheetData>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F1284-3AC5-48F0-8B24-4E99A44C500B}">
  <dimension ref="A1:I95"/>
  <sheetViews>
    <sheetView view="pageBreakPreview" topLeftCell="A48" zoomScaleNormal="100" zoomScaleSheetLayoutView="100" workbookViewId="0">
      <selection activeCell="D36" sqref="D36:I36"/>
    </sheetView>
  </sheetViews>
  <sheetFormatPr defaultColWidth="10.265625" defaultRowHeight="12.75" x14ac:dyDescent="0.35"/>
  <cols>
    <col min="1" max="1" width="6.73046875" style="22" customWidth="1"/>
    <col min="2" max="8" width="10.265625" style="22"/>
    <col min="9" max="9" width="21" style="22" customWidth="1"/>
    <col min="10" max="16384" width="10.265625" style="22"/>
  </cols>
  <sheetData>
    <row r="1" spans="2:9" x14ac:dyDescent="0.35">
      <c r="B1" s="187" t="s">
        <v>105</v>
      </c>
      <c r="C1" s="188"/>
      <c r="D1" s="188"/>
      <c r="E1" s="188"/>
      <c r="F1" s="188"/>
      <c r="G1" s="188"/>
      <c r="H1" s="188"/>
      <c r="I1" s="188"/>
    </row>
    <row r="2" spans="2:9" x14ac:dyDescent="0.35">
      <c r="B2" s="188"/>
      <c r="C2" s="188"/>
      <c r="D2" s="188"/>
      <c r="E2" s="188"/>
      <c r="F2" s="188"/>
      <c r="G2" s="188"/>
      <c r="H2" s="188"/>
      <c r="I2" s="188"/>
    </row>
    <row r="3" spans="2:9" x14ac:dyDescent="0.35">
      <c r="B3" s="188"/>
      <c r="C3" s="188"/>
      <c r="D3" s="188"/>
      <c r="E3" s="188"/>
      <c r="F3" s="188"/>
      <c r="G3" s="188"/>
      <c r="H3" s="188"/>
      <c r="I3" s="188"/>
    </row>
    <row r="4" spans="2:9" ht="17.25" x14ac:dyDescent="0.45">
      <c r="B4" s="188" t="s">
        <v>69</v>
      </c>
      <c r="C4" s="188"/>
      <c r="D4" s="188"/>
      <c r="E4" s="188"/>
      <c r="F4" s="188"/>
      <c r="G4" s="188"/>
      <c r="H4" s="188"/>
      <c r="I4" s="188"/>
    </row>
    <row r="5" spans="2:9" x14ac:dyDescent="0.35">
      <c r="D5" s="194" t="s">
        <v>114</v>
      </c>
      <c r="E5" s="194"/>
      <c r="F5" s="194"/>
      <c r="G5" s="194"/>
      <c r="H5" s="194"/>
    </row>
    <row r="6" spans="2:9" x14ac:dyDescent="0.35">
      <c r="D6" s="194"/>
      <c r="E6" s="194"/>
      <c r="F6" s="194"/>
      <c r="G6" s="194"/>
      <c r="H6" s="194"/>
    </row>
    <row r="7" spans="2:9" x14ac:dyDescent="0.35">
      <c r="B7" s="189" t="s">
        <v>106</v>
      </c>
      <c r="C7" s="189"/>
      <c r="D7" s="189"/>
      <c r="E7" s="189"/>
      <c r="F7" s="189"/>
      <c r="G7" s="189"/>
      <c r="H7" s="189"/>
      <c r="I7" s="189"/>
    </row>
    <row r="8" spans="2:9" x14ac:dyDescent="0.35">
      <c r="B8" s="189"/>
      <c r="C8" s="189"/>
      <c r="D8" s="189"/>
      <c r="E8" s="189"/>
      <c r="F8" s="189"/>
      <c r="G8" s="189"/>
      <c r="H8" s="189"/>
      <c r="I8" s="189"/>
    </row>
    <row r="26" spans="2:9" ht="12.75" customHeight="1" x14ac:dyDescent="0.9">
      <c r="B26" s="23"/>
      <c r="C26" s="23"/>
      <c r="D26" s="23"/>
      <c r="E26" s="23"/>
      <c r="F26" s="23"/>
      <c r="G26" s="23"/>
      <c r="H26" s="23"/>
      <c r="I26" s="23"/>
    </row>
    <row r="27" spans="2:9" ht="12.75" customHeight="1" x14ac:dyDescent="0.9">
      <c r="B27" s="23"/>
      <c r="C27" s="23"/>
      <c r="D27" s="23"/>
      <c r="E27" s="23"/>
      <c r="F27" s="23"/>
      <c r="G27" s="23"/>
      <c r="H27" s="23"/>
      <c r="I27" s="23"/>
    </row>
    <row r="28" spans="2:9" ht="69" customHeight="1" x14ac:dyDescent="0.9">
      <c r="B28" s="23"/>
      <c r="C28" s="23"/>
      <c r="D28" s="23"/>
      <c r="E28" s="23"/>
      <c r="F28" s="23"/>
      <c r="G28" s="23"/>
      <c r="H28" s="23"/>
      <c r="I28" s="23"/>
    </row>
    <row r="29" spans="2:9" x14ac:dyDescent="0.35">
      <c r="D29" s="190"/>
      <c r="E29" s="191"/>
      <c r="F29" s="191"/>
      <c r="G29" s="191"/>
      <c r="H29" s="191"/>
    </row>
    <row r="30" spans="2:9" x14ac:dyDescent="0.35">
      <c r="D30" s="191"/>
      <c r="E30" s="191"/>
      <c r="F30" s="191"/>
      <c r="G30" s="191"/>
      <c r="H30" s="191"/>
    </row>
    <row r="36" spans="1:9" ht="20.65" x14ac:dyDescent="0.6">
      <c r="B36" s="24" t="s">
        <v>70</v>
      </c>
      <c r="D36" s="192"/>
      <c r="E36" s="192"/>
      <c r="F36" s="192"/>
      <c r="G36" s="192"/>
      <c r="H36" s="192"/>
      <c r="I36" s="192"/>
    </row>
    <row r="37" spans="1:9" x14ac:dyDescent="0.35">
      <c r="D37" s="193" t="s">
        <v>71</v>
      </c>
      <c r="E37" s="193"/>
      <c r="F37" s="193"/>
      <c r="G37" s="193"/>
      <c r="H37" s="193"/>
    </row>
    <row r="38" spans="1:9" ht="13.9" x14ac:dyDescent="0.4">
      <c r="G38" s="25" t="s">
        <v>25</v>
      </c>
    </row>
    <row r="39" spans="1:9" ht="13.9" x14ac:dyDescent="0.4">
      <c r="G39" s="25" t="s">
        <v>25</v>
      </c>
    </row>
    <row r="41" spans="1:9" ht="13.9" x14ac:dyDescent="0.4">
      <c r="A41" s="25" t="s">
        <v>107</v>
      </c>
    </row>
    <row r="42" spans="1:9" ht="12.75" customHeight="1" x14ac:dyDescent="0.4">
      <c r="A42" s="25" t="s">
        <v>108</v>
      </c>
    </row>
    <row r="43" spans="1:9" ht="12.75" customHeight="1" x14ac:dyDescent="0.4">
      <c r="A43" s="25" t="s">
        <v>109</v>
      </c>
    </row>
    <row r="44" spans="1:9" ht="13.9" x14ac:dyDescent="0.4">
      <c r="A44" s="25" t="s">
        <v>110</v>
      </c>
    </row>
    <row r="46" spans="1:9" x14ac:dyDescent="0.35">
      <c r="D46" s="185">
        <v>44805</v>
      </c>
      <c r="E46" s="185"/>
      <c r="F46" s="185"/>
      <c r="G46" s="185"/>
    </row>
    <row r="47" spans="1:9" x14ac:dyDescent="0.35">
      <c r="D47" s="185"/>
      <c r="E47" s="185"/>
      <c r="F47" s="185"/>
      <c r="G47" s="185"/>
    </row>
    <row r="48" spans="1:9" ht="12.75" customHeight="1" x14ac:dyDescent="0.35"/>
    <row r="50" spans="1:7" x14ac:dyDescent="0.35">
      <c r="A50" s="26" t="s">
        <v>72</v>
      </c>
    </row>
    <row r="52" spans="1:7" x14ac:dyDescent="0.35">
      <c r="A52" s="27" t="s">
        <v>73</v>
      </c>
    </row>
    <row r="53" spans="1:7" x14ac:dyDescent="0.35">
      <c r="A53" s="27" t="s">
        <v>74</v>
      </c>
    </row>
    <row r="54" spans="1:7" x14ac:dyDescent="0.35">
      <c r="A54" s="27" t="s">
        <v>219</v>
      </c>
    </row>
    <row r="56" spans="1:7" ht="15.75" customHeight="1" x14ac:dyDescent="0.35">
      <c r="A56" s="186" t="s">
        <v>75</v>
      </c>
      <c r="B56" s="186"/>
      <c r="C56" s="186"/>
      <c r="D56" s="186"/>
      <c r="E56" s="186"/>
      <c r="F56" s="186"/>
      <c r="G56" s="186"/>
    </row>
    <row r="58" spans="1:7" x14ac:dyDescent="0.35">
      <c r="A58" s="28" t="s">
        <v>76</v>
      </c>
    </row>
    <row r="60" spans="1:7" x14ac:dyDescent="0.35">
      <c r="A60" s="29" t="s">
        <v>77</v>
      </c>
      <c r="B60" s="22" t="s">
        <v>78</v>
      </c>
    </row>
    <row r="61" spans="1:7" x14ac:dyDescent="0.35">
      <c r="A61" s="29" t="s">
        <v>79</v>
      </c>
      <c r="B61" s="22" t="s">
        <v>80</v>
      </c>
    </row>
    <row r="62" spans="1:7" x14ac:dyDescent="0.35">
      <c r="A62" s="29" t="s">
        <v>81</v>
      </c>
      <c r="B62" s="22" t="s">
        <v>82</v>
      </c>
    </row>
    <row r="63" spans="1:7" x14ac:dyDescent="0.35">
      <c r="A63" s="29" t="s">
        <v>83</v>
      </c>
      <c r="B63" s="22" t="s">
        <v>84</v>
      </c>
    </row>
    <row r="64" spans="1:7" x14ac:dyDescent="0.35">
      <c r="A64" s="30"/>
      <c r="B64" s="22" t="s">
        <v>85</v>
      </c>
    </row>
    <row r="65" spans="1:3" x14ac:dyDescent="0.35">
      <c r="A65" s="30"/>
      <c r="C65" s="22" t="s">
        <v>86</v>
      </c>
    </row>
    <row r="66" spans="1:3" x14ac:dyDescent="0.35">
      <c r="A66" s="30"/>
      <c r="C66" s="22" t="s">
        <v>87</v>
      </c>
    </row>
    <row r="67" spans="1:3" x14ac:dyDescent="0.35">
      <c r="A67" s="30"/>
      <c r="C67" s="22" t="s">
        <v>88</v>
      </c>
    </row>
    <row r="68" spans="1:3" x14ac:dyDescent="0.35">
      <c r="A68" s="30"/>
      <c r="C68" s="22" t="s">
        <v>89</v>
      </c>
    </row>
    <row r="69" spans="1:3" x14ac:dyDescent="0.35">
      <c r="A69" s="30"/>
      <c r="C69" s="22" t="s">
        <v>90</v>
      </c>
    </row>
    <row r="70" spans="1:3" x14ac:dyDescent="0.35">
      <c r="A70" s="29" t="s">
        <v>91</v>
      </c>
      <c r="B70" s="22" t="s">
        <v>92</v>
      </c>
    </row>
    <row r="71" spans="1:3" x14ac:dyDescent="0.35">
      <c r="A71" s="29" t="s">
        <v>93</v>
      </c>
      <c r="B71" s="22" t="s">
        <v>94</v>
      </c>
    </row>
    <row r="72" spans="1:3" x14ac:dyDescent="0.35">
      <c r="A72" s="29" t="s">
        <v>95</v>
      </c>
      <c r="B72" s="22" t="s">
        <v>96</v>
      </c>
    </row>
    <row r="73" spans="1:3" x14ac:dyDescent="0.35">
      <c r="C73" s="22" t="s">
        <v>97</v>
      </c>
    </row>
    <row r="74" spans="1:3" x14ac:dyDescent="0.35">
      <c r="A74" s="31" t="s">
        <v>98</v>
      </c>
      <c r="B74" s="22" t="s">
        <v>99</v>
      </c>
    </row>
    <row r="75" spans="1:3" x14ac:dyDescent="0.35">
      <c r="B75" s="22" t="s">
        <v>100</v>
      </c>
    </row>
    <row r="76" spans="1:3" x14ac:dyDescent="0.35">
      <c r="B76" s="22" t="s">
        <v>101</v>
      </c>
    </row>
    <row r="79" spans="1:3" x14ac:dyDescent="0.35">
      <c r="A79" s="28"/>
    </row>
    <row r="80" spans="1:3" x14ac:dyDescent="0.35">
      <c r="A80" s="28" t="s">
        <v>102</v>
      </c>
    </row>
    <row r="82" spans="1:7" x14ac:dyDescent="0.35">
      <c r="A82" s="32" t="s">
        <v>77</v>
      </c>
      <c r="B82" s="22" t="s">
        <v>78</v>
      </c>
    </row>
    <row r="83" spans="1:7" x14ac:dyDescent="0.35">
      <c r="A83" s="32" t="s">
        <v>79</v>
      </c>
      <c r="B83" s="22" t="s">
        <v>103</v>
      </c>
    </row>
    <row r="84" spans="1:7" x14ac:dyDescent="0.35">
      <c r="A84" s="32" t="s">
        <v>81</v>
      </c>
      <c r="B84" s="22" t="s">
        <v>104</v>
      </c>
    </row>
    <row r="85" spans="1:7" ht="13.15" x14ac:dyDescent="0.4">
      <c r="A85" s="32" t="s">
        <v>83</v>
      </c>
      <c r="B85" s="182" t="s">
        <v>222</v>
      </c>
      <c r="C85" s="182"/>
      <c r="D85" s="182"/>
      <c r="E85" s="182"/>
    </row>
    <row r="86" spans="1:7" ht="13.15" customHeight="1" x14ac:dyDescent="0.4">
      <c r="A86" s="32"/>
      <c r="B86" s="22" t="s">
        <v>223</v>
      </c>
      <c r="C86" s="182"/>
      <c r="D86" s="182"/>
      <c r="E86" s="182"/>
      <c r="F86" s="182"/>
      <c r="G86" s="182"/>
    </row>
    <row r="87" spans="1:7" ht="13.15" customHeight="1" x14ac:dyDescent="0.4">
      <c r="B87" s="22" t="s">
        <v>214</v>
      </c>
      <c r="C87" s="182"/>
      <c r="D87" s="182"/>
      <c r="E87" s="182"/>
      <c r="F87" s="182"/>
      <c r="G87" s="182"/>
    </row>
    <row r="88" spans="1:7" ht="13.15" x14ac:dyDescent="0.4">
      <c r="A88" s="183">
        <v>5</v>
      </c>
      <c r="B88" s="182" t="s">
        <v>224</v>
      </c>
      <c r="C88" s="182"/>
      <c r="D88" s="182"/>
      <c r="E88" s="182"/>
      <c r="F88" s="182"/>
      <c r="G88" s="182"/>
    </row>
    <row r="89" spans="1:7" x14ac:dyDescent="0.35">
      <c r="B89" s="22" t="s">
        <v>217</v>
      </c>
    </row>
    <row r="91" spans="1:7" x14ac:dyDescent="0.35">
      <c r="B91" s="22" t="s">
        <v>218</v>
      </c>
    </row>
    <row r="92" spans="1:7" x14ac:dyDescent="0.35">
      <c r="B92" s="22" t="s">
        <v>215</v>
      </c>
    </row>
    <row r="93" spans="1:7" x14ac:dyDescent="0.35">
      <c r="B93" s="22" t="s">
        <v>220</v>
      </c>
    </row>
    <row r="94" spans="1:7" ht="13.15" x14ac:dyDescent="0.4">
      <c r="B94" s="184" t="s">
        <v>221</v>
      </c>
      <c r="C94" s="184"/>
      <c r="D94" s="184"/>
    </row>
    <row r="95" spans="1:7" x14ac:dyDescent="0.35">
      <c r="B95" s="22" t="s">
        <v>216</v>
      </c>
    </row>
  </sheetData>
  <sheetProtection algorithmName="SHA-512" hashValue="eCmeygfu2gB54Ovi7rZ5a74DKD9nkS47GLGEBsSs3AtEzklXRzKd+ly9vOyKpbvCZ74lVfCUpXtyfdTsIaBIag==" saltValue="sykGPJ+d/53YgdmCdi8KMg==" spinCount="100000" sheet="1" selectLockedCells="1"/>
  <mergeCells count="9">
    <mergeCell ref="D46:G47"/>
    <mergeCell ref="A56:G56"/>
    <mergeCell ref="B1:I3"/>
    <mergeCell ref="B4:I4"/>
    <mergeCell ref="B7:I8"/>
    <mergeCell ref="D29:H30"/>
    <mergeCell ref="D36:I36"/>
    <mergeCell ref="D37:H37"/>
    <mergeCell ref="D5:H6"/>
  </mergeCells>
  <pageMargins left="0.7" right="0.7" top="0.75" bottom="0.75" header="0.3" footer="0.3"/>
  <pageSetup scale="90" fitToHeight="4" orientation="portrait" r:id="rId1"/>
  <headerFooter>
    <oddHeader>&amp;L&amp;G&amp;R&amp;G</oddHeader>
  </headerFooter>
  <rowBreaks count="1" manualBreakCount="1">
    <brk id="54" max="16383" man="1"/>
  </rowBreak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48568-4864-4DBE-A4AB-D28117F40A9B}">
  <sheetPr codeName="Sheet1">
    <tabColor rgb="FF92D050"/>
    <pageSetUpPr fitToPage="1"/>
  </sheetPr>
  <dimension ref="A1:V24"/>
  <sheetViews>
    <sheetView tabSelected="1" topLeftCell="B2" zoomScaleNormal="100" workbookViewId="0">
      <selection activeCell="Y16" sqref="Y16"/>
    </sheetView>
  </sheetViews>
  <sheetFormatPr defaultColWidth="9.1328125" defaultRowHeight="15" x14ac:dyDescent="0.35"/>
  <cols>
    <col min="1" max="1" width="10.73046875" style="47" hidden="1" customWidth="1"/>
    <col min="2" max="2" width="55.86328125" style="47" customWidth="1"/>
    <col min="3" max="3" width="7.265625" style="47" hidden="1" customWidth="1"/>
    <col min="4" max="5" width="3.59765625" style="47" hidden="1" customWidth="1"/>
    <col min="6" max="6" width="15.73046875" style="47" hidden="1" customWidth="1"/>
    <col min="7" max="7" width="10.265625" style="47" hidden="1" customWidth="1"/>
    <col min="8" max="8" width="15.73046875" style="47" hidden="1" customWidth="1"/>
    <col min="9" max="9" width="9.73046875" style="47" hidden="1" customWidth="1"/>
    <col min="10" max="10" width="18.265625" style="47" hidden="1" customWidth="1"/>
    <col min="11" max="11" width="8.73046875" style="47" hidden="1" customWidth="1"/>
    <col min="12" max="12" width="21.86328125" style="101" customWidth="1"/>
    <col min="13" max="14" width="1.59765625" style="101" hidden="1" customWidth="1"/>
    <col min="15" max="15" width="1.265625" style="101" hidden="1" customWidth="1"/>
    <col min="16" max="16" width="15.86328125" style="47" hidden="1" customWidth="1"/>
    <col min="17" max="17" width="14.86328125" style="47" hidden="1" customWidth="1"/>
    <col min="18" max="18" width="15.59765625" style="47" hidden="1" customWidth="1"/>
    <col min="19" max="19" width="16.86328125" style="101" hidden="1" customWidth="1"/>
    <col min="20" max="20" width="14.86328125" style="102" hidden="1" customWidth="1"/>
    <col min="21" max="21" width="15.59765625" style="103" hidden="1" customWidth="1"/>
    <col min="22" max="22" width="15.86328125" style="104" hidden="1" customWidth="1"/>
    <col min="23" max="27" width="9.1328125" style="47" customWidth="1"/>
    <col min="28" max="16384" width="9.1328125" style="47"/>
  </cols>
  <sheetData>
    <row r="1" spans="1:22" ht="29.25" customHeight="1" x14ac:dyDescent="0.35">
      <c r="A1" s="37" t="s">
        <v>0</v>
      </c>
      <c r="B1" s="38" t="s">
        <v>1</v>
      </c>
      <c r="C1" s="39" t="s">
        <v>2</v>
      </c>
      <c r="D1" s="40" t="s">
        <v>3</v>
      </c>
      <c r="E1" s="40" t="s">
        <v>4</v>
      </c>
      <c r="F1" s="41" t="s">
        <v>5</v>
      </c>
      <c r="G1" s="40" t="s">
        <v>6</v>
      </c>
      <c r="H1" s="41" t="s">
        <v>7</v>
      </c>
      <c r="I1" s="40" t="s">
        <v>8</v>
      </c>
      <c r="J1" s="41" t="s">
        <v>9</v>
      </c>
      <c r="K1" s="40"/>
      <c r="L1" s="42" t="s">
        <v>10</v>
      </c>
      <c r="M1" s="43">
        <v>1.1499999999999999</v>
      </c>
      <c r="N1" s="43"/>
      <c r="O1" s="43"/>
      <c r="P1" s="41" t="s">
        <v>5</v>
      </c>
      <c r="Q1" s="41" t="s">
        <v>7</v>
      </c>
      <c r="R1" s="41" t="s">
        <v>11</v>
      </c>
      <c r="S1" s="42" t="s">
        <v>10</v>
      </c>
      <c r="T1" s="44" t="s">
        <v>12</v>
      </c>
      <c r="U1" s="45" t="s">
        <v>13</v>
      </c>
      <c r="V1" s="46" t="s">
        <v>14</v>
      </c>
    </row>
    <row r="2" spans="1:22" x14ac:dyDescent="0.35">
      <c r="A2" s="48"/>
      <c r="B2" s="49"/>
      <c r="C2" s="50"/>
      <c r="D2" s="51"/>
      <c r="E2" s="51"/>
      <c r="F2" s="52"/>
      <c r="G2" s="51"/>
      <c r="H2" s="52"/>
      <c r="I2" s="51"/>
      <c r="J2" s="52"/>
      <c r="K2" s="51"/>
      <c r="L2" s="53"/>
      <c r="M2" s="54">
        <v>1.125</v>
      </c>
      <c r="N2" s="54"/>
      <c r="O2" s="54"/>
      <c r="P2" s="52"/>
      <c r="Q2" s="52"/>
      <c r="R2" s="52"/>
      <c r="S2" s="53"/>
      <c r="T2" s="55"/>
      <c r="U2" s="56"/>
      <c r="V2" s="57"/>
    </row>
    <row r="3" spans="1:22" x14ac:dyDescent="0.35">
      <c r="A3" s="48"/>
      <c r="B3" s="58" t="s">
        <v>15</v>
      </c>
      <c r="C3" s="50"/>
      <c r="D3" s="51"/>
      <c r="E3" s="51"/>
      <c r="F3" s="59" t="e">
        <f>SUM(F5:F18)*[6]G.C!F180</f>
        <v>#REF!</v>
      </c>
      <c r="G3" s="51"/>
      <c r="H3" s="59" t="e">
        <f>SUM(H5:H18)*[6]G.C!H180</f>
        <v>#REF!</v>
      </c>
      <c r="I3" s="51"/>
      <c r="J3" s="59" t="e">
        <f>SUM(J5:J18)*[6]G.C!J180</f>
        <v>#REF!</v>
      </c>
      <c r="K3" s="51"/>
      <c r="L3" s="59">
        <f>'URCA Details'!F7</f>
        <v>0</v>
      </c>
      <c r="M3" s="60"/>
      <c r="N3" s="60"/>
      <c r="O3" s="60"/>
      <c r="P3" s="61" t="e">
        <f>'URCA Details'!#REF!</f>
        <v>#REF!</v>
      </c>
      <c r="Q3" s="61" t="e">
        <f>'URCA Details'!#REF!</f>
        <v>#REF!</v>
      </c>
      <c r="R3" s="61" t="e">
        <f>'URCA Details'!#REF!</f>
        <v>#REF!</v>
      </c>
      <c r="S3" s="61" t="e">
        <f>'URCA Details'!#REF!</f>
        <v>#REF!</v>
      </c>
      <c r="T3" s="62" t="e">
        <f>'URCA Details'!#REF!</f>
        <v>#REF!</v>
      </c>
      <c r="U3" s="63" t="e">
        <f>'URCA Details'!#REF!</f>
        <v>#REF!</v>
      </c>
      <c r="V3" s="64" t="e">
        <f>'URCA Details'!#REF!</f>
        <v>#REF!</v>
      </c>
    </row>
    <row r="4" spans="1:22" x14ac:dyDescent="0.35">
      <c r="A4" s="48"/>
      <c r="B4" s="49"/>
      <c r="C4" s="50"/>
      <c r="D4" s="51"/>
      <c r="E4" s="51"/>
      <c r="F4" s="53"/>
      <c r="G4" s="65"/>
      <c r="H4" s="53"/>
      <c r="I4" s="65"/>
      <c r="J4" s="53"/>
      <c r="K4" s="65"/>
      <c r="L4" s="53"/>
      <c r="M4" s="65"/>
      <c r="N4" s="65"/>
      <c r="O4" s="65"/>
      <c r="P4" s="66"/>
      <c r="Q4" s="66"/>
      <c r="R4" s="66"/>
      <c r="S4" s="53"/>
      <c r="T4" s="62"/>
      <c r="U4" s="63"/>
      <c r="V4" s="64"/>
    </row>
    <row r="5" spans="1:22" x14ac:dyDescent="0.35">
      <c r="A5" s="48"/>
      <c r="B5" s="58" t="s">
        <v>16</v>
      </c>
      <c r="C5" s="50"/>
      <c r="D5" s="51"/>
      <c r="E5" s="51"/>
      <c r="F5" s="59" t="e">
        <f>'URCA Details'!#REF!</f>
        <v>#REF!</v>
      </c>
      <c r="G5" s="60"/>
      <c r="H5" s="59" t="e">
        <f>'URCA Details'!#REF!</f>
        <v>#REF!</v>
      </c>
      <c r="I5" s="60"/>
      <c r="J5" s="59" t="e">
        <f>'URCA Details'!#REF!</f>
        <v>#REF!</v>
      </c>
      <c r="K5" s="65"/>
      <c r="L5" s="59">
        <f>'URCA Details'!F15</f>
        <v>0</v>
      </c>
      <c r="M5" s="60"/>
      <c r="N5" s="60"/>
      <c r="O5" s="60"/>
      <c r="P5" s="59" t="e">
        <f>'URCA Details'!#REF!</f>
        <v>#REF!</v>
      </c>
      <c r="Q5" s="59" t="e">
        <f>'URCA Details'!#REF!</f>
        <v>#REF!</v>
      </c>
      <c r="R5" s="59" t="e">
        <f>'URCA Details'!#REF!</f>
        <v>#REF!</v>
      </c>
      <c r="S5" s="59" t="e">
        <f>'URCA Details'!#REF!</f>
        <v>#REF!</v>
      </c>
      <c r="T5" s="62" t="e">
        <f>'URCA Details'!#REF!</f>
        <v>#REF!</v>
      </c>
      <c r="U5" s="63" t="e">
        <f>'URCA Details'!#REF!</f>
        <v>#REF!</v>
      </c>
      <c r="V5" s="64" t="e">
        <f>'URCA Details'!#REF!</f>
        <v>#REF!</v>
      </c>
    </row>
    <row r="6" spans="1:22" x14ac:dyDescent="0.35">
      <c r="A6" s="48"/>
      <c r="B6" s="49"/>
      <c r="C6" s="50"/>
      <c r="D6" s="51"/>
      <c r="E6" s="51"/>
      <c r="F6" s="53"/>
      <c r="G6" s="65"/>
      <c r="H6" s="53"/>
      <c r="I6" s="65"/>
      <c r="J6" s="53"/>
      <c r="K6" s="65"/>
      <c r="L6" s="53"/>
      <c r="M6" s="65"/>
      <c r="N6" s="65"/>
      <c r="O6" s="65"/>
      <c r="P6" s="53"/>
      <c r="Q6" s="53"/>
      <c r="R6" s="53"/>
      <c r="S6" s="53"/>
      <c r="T6" s="62"/>
      <c r="U6" s="63"/>
      <c r="V6" s="64"/>
    </row>
    <row r="7" spans="1:22" x14ac:dyDescent="0.35">
      <c r="A7" s="48"/>
      <c r="B7" s="58" t="s">
        <v>17</v>
      </c>
      <c r="C7" s="50"/>
      <c r="D7" s="51"/>
      <c r="E7" s="51"/>
      <c r="F7" s="59" t="e">
        <f>'URCA Details'!#REF!</f>
        <v>#REF!</v>
      </c>
      <c r="G7" s="60"/>
      <c r="H7" s="59" t="e">
        <f>'URCA Details'!#REF!</f>
        <v>#REF!</v>
      </c>
      <c r="I7" s="60"/>
      <c r="J7" s="59" t="e">
        <f>'URCA Details'!#REF!</f>
        <v>#REF!</v>
      </c>
      <c r="K7" s="67"/>
      <c r="L7" s="59">
        <f>'URCA Details'!F27</f>
        <v>0</v>
      </c>
      <c r="M7" s="60"/>
      <c r="N7" s="60"/>
      <c r="O7" s="60"/>
      <c r="P7" s="59" t="e">
        <f>'URCA Details'!#REF!</f>
        <v>#REF!</v>
      </c>
      <c r="Q7" s="59" t="e">
        <f>'URCA Details'!#REF!</f>
        <v>#REF!</v>
      </c>
      <c r="R7" s="59" t="e">
        <f>'URCA Details'!#REF!</f>
        <v>#REF!</v>
      </c>
      <c r="S7" s="59" t="e">
        <f>'URCA Details'!#REF!</f>
        <v>#REF!</v>
      </c>
      <c r="T7" s="62" t="e">
        <f>'URCA Details'!#REF!</f>
        <v>#REF!</v>
      </c>
      <c r="U7" s="63" t="e">
        <f>'URCA Details'!#REF!</f>
        <v>#REF!</v>
      </c>
      <c r="V7" s="64" t="e">
        <f>'URCA Details'!#REF!</f>
        <v>#REF!</v>
      </c>
    </row>
    <row r="8" spans="1:22" x14ac:dyDescent="0.35">
      <c r="A8" s="48"/>
      <c r="B8" s="49"/>
      <c r="C8" s="50"/>
      <c r="D8" s="51"/>
      <c r="E8" s="51"/>
      <c r="F8" s="53"/>
      <c r="G8" s="65"/>
      <c r="H8" s="53"/>
      <c r="I8" s="65"/>
      <c r="J8" s="53"/>
      <c r="K8" s="67"/>
      <c r="L8" s="53"/>
      <c r="M8" s="65"/>
      <c r="N8" s="65"/>
      <c r="O8" s="65"/>
      <c r="P8" s="53"/>
      <c r="Q8" s="53"/>
      <c r="R8" s="53"/>
      <c r="S8" s="53"/>
      <c r="T8" s="62"/>
      <c r="U8" s="63"/>
      <c r="V8" s="64"/>
    </row>
    <row r="9" spans="1:22" hidden="1" x14ac:dyDescent="0.35">
      <c r="A9" s="48"/>
      <c r="B9" s="58" t="s">
        <v>18</v>
      </c>
      <c r="C9" s="68"/>
      <c r="D9" s="69"/>
      <c r="E9" s="69"/>
      <c r="F9" s="59" t="e">
        <f>'URCA Details'!#REF!</f>
        <v>#REF!</v>
      </c>
      <c r="G9" s="60"/>
      <c r="H9" s="59" t="e">
        <f>'URCA Details'!#REF!</f>
        <v>#REF!</v>
      </c>
      <c r="I9" s="60"/>
      <c r="J9" s="59" t="e">
        <f>'URCA Details'!#REF!</f>
        <v>#REF!</v>
      </c>
      <c r="K9" s="67"/>
      <c r="L9" s="59">
        <v>0</v>
      </c>
      <c r="M9" s="60"/>
      <c r="N9" s="60"/>
      <c r="O9" s="60"/>
      <c r="P9" s="59" t="e">
        <f>'URCA Details'!#REF!</f>
        <v>#REF!</v>
      </c>
      <c r="Q9" s="59" t="e">
        <f>'URCA Details'!#REF!</f>
        <v>#REF!</v>
      </c>
      <c r="R9" s="59" t="e">
        <f>'URCA Details'!#REF!</f>
        <v>#REF!</v>
      </c>
      <c r="S9" s="59" t="e">
        <f>'URCA Details'!#REF!</f>
        <v>#REF!</v>
      </c>
      <c r="T9" s="62" t="e">
        <f>'URCA Details'!#REF!</f>
        <v>#REF!</v>
      </c>
      <c r="U9" s="63" t="e">
        <f>'URCA Details'!#REF!</f>
        <v>#REF!</v>
      </c>
      <c r="V9" s="64" t="e">
        <f>'URCA Details'!#REF!</f>
        <v>#REF!</v>
      </c>
    </row>
    <row r="10" spans="1:22" hidden="1" x14ac:dyDescent="0.35">
      <c r="A10" s="48"/>
      <c r="B10" s="49"/>
      <c r="C10" s="50"/>
      <c r="D10" s="51"/>
      <c r="E10" s="51"/>
      <c r="F10" s="53"/>
      <c r="G10" s="65"/>
      <c r="H10" s="53"/>
      <c r="I10" s="65"/>
      <c r="J10" s="53"/>
      <c r="K10" s="67"/>
      <c r="L10" s="53"/>
      <c r="M10" s="65"/>
      <c r="N10" s="65"/>
      <c r="O10" s="65"/>
      <c r="P10" s="53"/>
      <c r="Q10" s="53"/>
      <c r="R10" s="53"/>
      <c r="S10" s="53"/>
      <c r="T10" s="62"/>
      <c r="U10" s="63"/>
      <c r="V10" s="64"/>
    </row>
    <row r="11" spans="1:22" hidden="1" x14ac:dyDescent="0.35">
      <c r="A11" s="48"/>
      <c r="B11" s="58" t="s">
        <v>19</v>
      </c>
      <c r="C11" s="50"/>
      <c r="D11" s="51"/>
      <c r="E11" s="51"/>
      <c r="F11" s="59" t="e">
        <f>'URCA Details'!#REF!</f>
        <v>#REF!</v>
      </c>
      <c r="G11" s="60"/>
      <c r="H11" s="59" t="e">
        <f>'URCA Details'!#REF!</f>
        <v>#REF!</v>
      </c>
      <c r="I11" s="59" t="e">
        <f>'URCA Details'!#REF!</f>
        <v>#REF!</v>
      </c>
      <c r="J11" s="59" t="e">
        <f>'URCA Details'!#REF!</f>
        <v>#REF!</v>
      </c>
      <c r="K11" s="59" t="e">
        <f>'URCA Details'!#REF!</f>
        <v>#REF!</v>
      </c>
      <c r="L11" s="59">
        <v>0</v>
      </c>
      <c r="M11" s="60"/>
      <c r="N11" s="60"/>
      <c r="O11" s="60"/>
      <c r="P11" s="59" t="e">
        <f>'URCA Details'!#REF!</f>
        <v>#REF!</v>
      </c>
      <c r="Q11" s="59" t="e">
        <f>'URCA Details'!#REF!</f>
        <v>#REF!</v>
      </c>
      <c r="R11" s="59" t="e">
        <f>'URCA Details'!#REF!</f>
        <v>#REF!</v>
      </c>
      <c r="S11" s="59" t="e">
        <f>'URCA Details'!#REF!</f>
        <v>#REF!</v>
      </c>
      <c r="T11" s="62" t="e">
        <f>'URCA Details'!#REF!</f>
        <v>#REF!</v>
      </c>
      <c r="U11" s="63" t="e">
        <f>'URCA Details'!#REF!</f>
        <v>#REF!</v>
      </c>
      <c r="V11" s="64" t="e">
        <f>'URCA Details'!#REF!</f>
        <v>#REF!</v>
      </c>
    </row>
    <row r="12" spans="1:22" hidden="1" x14ac:dyDescent="0.35">
      <c r="A12" s="48"/>
      <c r="B12" s="49"/>
      <c r="C12" s="50"/>
      <c r="D12" s="51"/>
      <c r="E12" s="51"/>
      <c r="F12" s="53"/>
      <c r="G12" s="65"/>
      <c r="H12" s="53"/>
      <c r="I12" s="65"/>
      <c r="J12" s="53"/>
      <c r="K12" s="67"/>
      <c r="L12" s="53"/>
      <c r="M12" s="65"/>
      <c r="N12" s="65"/>
      <c r="O12" s="65"/>
      <c r="P12" s="53"/>
      <c r="Q12" s="53"/>
      <c r="R12" s="53"/>
      <c r="S12" s="53"/>
      <c r="T12" s="62"/>
      <c r="U12" s="63"/>
      <c r="V12" s="64"/>
    </row>
    <row r="13" spans="1:22" x14ac:dyDescent="0.35">
      <c r="A13" s="48"/>
      <c r="B13" s="58" t="s">
        <v>20</v>
      </c>
      <c r="C13" s="50"/>
      <c r="D13" s="51"/>
      <c r="E13" s="51"/>
      <c r="F13" s="59" t="e">
        <f>'URCA Details'!#REF!</f>
        <v>#REF!</v>
      </c>
      <c r="G13" s="60"/>
      <c r="H13" s="59" t="e">
        <f>'URCA Details'!#REF!</f>
        <v>#REF!</v>
      </c>
      <c r="I13" s="60"/>
      <c r="J13" s="59" t="e">
        <f>'URCA Details'!#REF!</f>
        <v>#REF!</v>
      </c>
      <c r="K13" s="67"/>
      <c r="L13" s="59">
        <f>'URCA Details'!F35</f>
        <v>0</v>
      </c>
      <c r="M13" s="60"/>
      <c r="N13" s="60"/>
      <c r="O13" s="60"/>
      <c r="P13" s="59" t="e">
        <f>'URCA Details'!#REF!</f>
        <v>#REF!</v>
      </c>
      <c r="Q13" s="59" t="e">
        <f>'URCA Details'!#REF!</f>
        <v>#REF!</v>
      </c>
      <c r="R13" s="59" t="e">
        <f>'URCA Details'!#REF!</f>
        <v>#REF!</v>
      </c>
      <c r="S13" s="59" t="e">
        <f>'URCA Details'!#REF!</f>
        <v>#REF!</v>
      </c>
      <c r="T13" s="62" t="e">
        <f>'URCA Details'!#REF!</f>
        <v>#REF!</v>
      </c>
      <c r="U13" s="63" t="e">
        <f>'URCA Details'!#REF!</f>
        <v>#REF!</v>
      </c>
      <c r="V13" s="64" t="e">
        <f>'URCA Details'!#REF!</f>
        <v>#REF!</v>
      </c>
    </row>
    <row r="14" spans="1:22" x14ac:dyDescent="0.35">
      <c r="A14" s="48"/>
      <c r="B14" s="49"/>
      <c r="C14" s="50"/>
      <c r="D14" s="51"/>
      <c r="E14" s="51"/>
      <c r="F14" s="53"/>
      <c r="G14" s="65"/>
      <c r="H14" s="53"/>
      <c r="I14" s="65"/>
      <c r="J14" s="53"/>
      <c r="K14" s="67"/>
      <c r="L14" s="53"/>
      <c r="M14" s="65"/>
      <c r="N14" s="65"/>
      <c r="O14" s="65"/>
      <c r="P14" s="53"/>
      <c r="Q14" s="53"/>
      <c r="R14" s="53"/>
      <c r="S14" s="53"/>
      <c r="T14" s="62"/>
      <c r="U14" s="63"/>
      <c r="V14" s="64"/>
    </row>
    <row r="15" spans="1:22" x14ac:dyDescent="0.35">
      <c r="A15" s="48"/>
      <c r="B15" s="58" t="s">
        <v>123</v>
      </c>
      <c r="C15" s="50"/>
      <c r="D15" s="51"/>
      <c r="E15" s="51"/>
      <c r="F15" s="59" t="e">
        <f>'URCA Details'!#REF!</f>
        <v>#REF!</v>
      </c>
      <c r="G15" s="60"/>
      <c r="H15" s="59" t="e">
        <f>'URCA Details'!#REF!</f>
        <v>#REF!</v>
      </c>
      <c r="I15" s="60"/>
      <c r="J15" s="59" t="e">
        <f>'URCA Details'!#REF!</f>
        <v>#REF!</v>
      </c>
      <c r="K15" s="67"/>
      <c r="L15" s="59">
        <f>'URCA Details'!F43</f>
        <v>0</v>
      </c>
      <c r="M15" s="60"/>
      <c r="N15" s="60"/>
      <c r="O15" s="60"/>
      <c r="P15" s="59" t="e">
        <f>'URCA Details'!#REF!</f>
        <v>#REF!</v>
      </c>
      <c r="Q15" s="59" t="e">
        <f>'URCA Details'!#REF!</f>
        <v>#REF!</v>
      </c>
      <c r="R15" s="59" t="e">
        <f>'URCA Details'!#REF!</f>
        <v>#REF!</v>
      </c>
      <c r="S15" s="59" t="e">
        <f>'URCA Details'!#REF!</f>
        <v>#REF!</v>
      </c>
      <c r="T15" s="62" t="e">
        <f>'URCA Details'!#REF!</f>
        <v>#REF!</v>
      </c>
      <c r="U15" s="63" t="e">
        <f>'URCA Details'!#REF!</f>
        <v>#REF!</v>
      </c>
      <c r="V15" s="64" t="e">
        <f>'URCA Details'!#REF!</f>
        <v>#REF!</v>
      </c>
    </row>
    <row r="16" spans="1:22" x14ac:dyDescent="0.35">
      <c r="A16" s="48"/>
      <c r="B16" s="49"/>
      <c r="C16" s="50"/>
      <c r="D16" s="51"/>
      <c r="E16" s="51"/>
      <c r="F16" s="53"/>
      <c r="G16" s="65"/>
      <c r="H16" s="53"/>
      <c r="I16" s="65"/>
      <c r="J16" s="53"/>
      <c r="K16" s="67"/>
      <c r="L16" s="53"/>
      <c r="M16" s="65"/>
      <c r="N16" s="65"/>
      <c r="O16" s="65"/>
      <c r="P16" s="53"/>
      <c r="Q16" s="53"/>
      <c r="R16" s="53"/>
      <c r="S16" s="53"/>
      <c r="T16" s="62"/>
      <c r="U16" s="63"/>
      <c r="V16" s="64"/>
    </row>
    <row r="17" spans="1:22" x14ac:dyDescent="0.35">
      <c r="A17" s="70"/>
      <c r="B17" s="58" t="s">
        <v>21</v>
      </c>
      <c r="C17" s="68"/>
      <c r="D17" s="69"/>
      <c r="E17" s="69"/>
      <c r="F17" s="59" t="e">
        <f>'URCA Details'!#REF!</f>
        <v>#REF!</v>
      </c>
      <c r="G17" s="60"/>
      <c r="H17" s="59" t="e">
        <f>'URCA Details'!#REF!</f>
        <v>#REF!</v>
      </c>
      <c r="I17" s="60"/>
      <c r="J17" s="59" t="e">
        <f>'URCA Details'!#REF!</f>
        <v>#REF!</v>
      </c>
      <c r="K17" s="67"/>
      <c r="L17" s="59">
        <f>'URCA Details'!F51</f>
        <v>0</v>
      </c>
      <c r="M17" s="60"/>
      <c r="N17" s="60"/>
      <c r="O17" s="60"/>
      <c r="P17" s="59" t="e">
        <f>'URCA Details'!#REF!</f>
        <v>#REF!</v>
      </c>
      <c r="Q17" s="59" t="e">
        <f>'URCA Details'!#REF!</f>
        <v>#REF!</v>
      </c>
      <c r="R17" s="59" t="e">
        <f>'URCA Details'!#REF!</f>
        <v>#REF!</v>
      </c>
      <c r="S17" s="59" t="e">
        <f>'URCA Details'!#REF!</f>
        <v>#REF!</v>
      </c>
      <c r="T17" s="62" t="e">
        <f>'URCA Details'!#REF!</f>
        <v>#REF!</v>
      </c>
      <c r="U17" s="63" t="e">
        <f>'URCA Details'!#REF!</f>
        <v>#REF!</v>
      </c>
      <c r="V17" s="64" t="e">
        <f>'URCA Details'!#REF!</f>
        <v>#REF!</v>
      </c>
    </row>
    <row r="18" spans="1:22" x14ac:dyDescent="0.35">
      <c r="A18" s="48"/>
      <c r="B18" s="49"/>
      <c r="C18" s="50"/>
      <c r="D18" s="51"/>
      <c r="E18" s="51"/>
      <c r="F18" s="53"/>
      <c r="G18" s="65"/>
      <c r="H18" s="53"/>
      <c r="I18" s="65"/>
      <c r="J18" s="53"/>
      <c r="K18" s="67"/>
      <c r="L18" s="53"/>
      <c r="M18" s="65"/>
      <c r="N18" s="65"/>
      <c r="O18" s="65"/>
      <c r="P18" s="53"/>
      <c r="Q18" s="53"/>
      <c r="R18" s="53"/>
      <c r="S18" s="53"/>
      <c r="T18" s="62"/>
      <c r="U18" s="63"/>
      <c r="V18" s="64"/>
    </row>
    <row r="19" spans="1:22" ht="18.399999999999999" x14ac:dyDescent="0.35">
      <c r="A19" s="71"/>
      <c r="B19" s="72" t="s">
        <v>112</v>
      </c>
      <c r="C19" s="73"/>
      <c r="D19" s="74"/>
      <c r="E19" s="74"/>
      <c r="F19" s="75" t="e">
        <f>SUM(F3:F18)</f>
        <v>#REF!</v>
      </c>
      <c r="G19" s="75"/>
      <c r="H19" s="75" t="e">
        <f>SUM(H3:H18)</f>
        <v>#REF!</v>
      </c>
      <c r="I19" s="75"/>
      <c r="J19" s="75" t="e">
        <f>SUM(J3:J18)</f>
        <v>#REF!</v>
      </c>
      <c r="K19" s="75"/>
      <c r="L19" s="75">
        <f>SUM(L3:L18)</f>
        <v>0</v>
      </c>
      <c r="M19" s="75"/>
      <c r="N19" s="75"/>
      <c r="O19" s="75"/>
      <c r="P19" s="76" t="e">
        <f>SUM(P4:P18)</f>
        <v>#REF!</v>
      </c>
      <c r="Q19" s="76" t="e">
        <f>SUM(Q4:Q18)</f>
        <v>#REF!</v>
      </c>
      <c r="R19" s="76" t="e">
        <f>SUM(R4:R18)</f>
        <v>#REF!</v>
      </c>
      <c r="S19" s="76" t="e">
        <f>SUM(S4:S18)</f>
        <v>#REF!</v>
      </c>
      <c r="T19" s="62" t="e">
        <f>U19/L19</f>
        <v>#REF!</v>
      </c>
      <c r="U19" s="77" t="e">
        <f>SUM(U3:U18)</f>
        <v>#REF!</v>
      </c>
      <c r="V19" s="78" t="e">
        <f>SUM(V3:V18)</f>
        <v>#REF!</v>
      </c>
    </row>
    <row r="20" spans="1:22" x14ac:dyDescent="0.35">
      <c r="A20" s="79"/>
      <c r="B20" s="58"/>
      <c r="C20" s="80"/>
      <c r="D20" s="74"/>
      <c r="E20" s="74"/>
      <c r="F20" s="81"/>
      <c r="G20" s="82"/>
      <c r="H20" s="81"/>
      <c r="I20" s="82"/>
      <c r="J20" s="81"/>
      <c r="K20" s="82"/>
      <c r="L20" s="81"/>
      <c r="M20" s="82"/>
      <c r="N20" s="82"/>
      <c r="O20" s="82"/>
      <c r="P20" s="81"/>
      <c r="Q20" s="81"/>
      <c r="R20" s="81"/>
      <c r="S20" s="81"/>
      <c r="T20" s="83"/>
      <c r="U20" s="84"/>
      <c r="V20" s="85"/>
    </row>
    <row r="21" spans="1:22" ht="17.100000000000001" customHeight="1" x14ac:dyDescent="0.35">
      <c r="A21" s="79"/>
      <c r="B21" s="58" t="s">
        <v>126</v>
      </c>
      <c r="C21" s="80"/>
      <c r="D21" s="74"/>
      <c r="E21" s="74"/>
      <c r="F21" s="86" t="e">
        <f>#REF!*[6]G.C!E186</f>
        <v>#REF!</v>
      </c>
      <c r="G21" s="86" t="e">
        <f>#REF!*[6]G.C!F186</f>
        <v>#REF!</v>
      </c>
      <c r="H21" s="86" t="e">
        <f>#REF!*[6]G.C!G186</f>
        <v>#REF!</v>
      </c>
      <c r="I21" s="86" t="e">
        <f>#REF!*[6]G.C!H186</f>
        <v>#REF!</v>
      </c>
      <c r="J21" s="86" t="e">
        <f>#REF!*[6]G.C!I186</f>
        <v>#REF!</v>
      </c>
      <c r="K21" s="86" t="e">
        <f>#REF!*[6]G.C!J186</f>
        <v>#REF!</v>
      </c>
      <c r="L21" s="86">
        <f>L19*10%</f>
        <v>0</v>
      </c>
      <c r="M21" s="67"/>
      <c r="N21" s="67"/>
      <c r="O21" s="67"/>
      <c r="P21" s="86" t="e">
        <f>F21</f>
        <v>#REF!</v>
      </c>
      <c r="Q21" s="86" t="e">
        <f>G21</f>
        <v>#REF!</v>
      </c>
      <c r="R21" s="86" t="e">
        <f>#REF!*5%</f>
        <v>#REF!</v>
      </c>
      <c r="S21" s="86">
        <f>L21</f>
        <v>0</v>
      </c>
      <c r="T21" s="62" t="e">
        <f>#REF!</f>
        <v>#REF!</v>
      </c>
      <c r="U21" s="87" t="e">
        <f>L21*T21</f>
        <v>#REF!</v>
      </c>
      <c r="V21" s="88" t="e">
        <f>L21-U21</f>
        <v>#REF!</v>
      </c>
    </row>
    <row r="22" spans="1:22" ht="17.100000000000001" customHeight="1" x14ac:dyDescent="0.35">
      <c r="A22" s="79"/>
      <c r="B22" s="58"/>
      <c r="C22" s="80"/>
      <c r="D22" s="74"/>
      <c r="E22" s="74"/>
      <c r="F22" s="89"/>
      <c r="G22" s="74"/>
      <c r="H22" s="89"/>
      <c r="I22" s="74"/>
      <c r="J22" s="89"/>
      <c r="K22" s="74"/>
      <c r="L22" s="86"/>
      <c r="M22" s="67"/>
      <c r="N22" s="67"/>
      <c r="O22" s="67"/>
      <c r="P22" s="86"/>
      <c r="Q22" s="86"/>
      <c r="R22" s="86"/>
      <c r="S22" s="86"/>
      <c r="T22" s="90"/>
      <c r="U22" s="87"/>
      <c r="V22" s="88"/>
    </row>
    <row r="23" spans="1:22" ht="17.100000000000001" customHeight="1" thickBot="1" x14ac:dyDescent="0.4">
      <c r="A23" s="91"/>
      <c r="B23" s="92" t="s">
        <v>113</v>
      </c>
      <c r="C23" s="93"/>
      <c r="D23" s="94"/>
      <c r="E23" s="94"/>
      <c r="F23" s="95" t="e">
        <f>#REF!+F21</f>
        <v>#REF!</v>
      </c>
      <c r="G23" s="95" t="e">
        <f>#REF!+G21</f>
        <v>#REF!</v>
      </c>
      <c r="H23" s="95" t="e">
        <f>#REF!+H21</f>
        <v>#REF!</v>
      </c>
      <c r="I23" s="95" t="e">
        <f>#REF!+I21</f>
        <v>#REF!</v>
      </c>
      <c r="J23" s="95" t="e">
        <f>#REF!+J21</f>
        <v>#REF!</v>
      </c>
      <c r="K23" s="95" t="e">
        <f>#REF!+K21</f>
        <v>#REF!</v>
      </c>
      <c r="L23" s="95">
        <f>SUM(L19:L22)</f>
        <v>0</v>
      </c>
      <c r="M23" s="96"/>
      <c r="N23" s="96"/>
      <c r="O23" s="96"/>
      <c r="P23" s="97" t="e">
        <f>#REF!+P21</f>
        <v>#REF!</v>
      </c>
      <c r="Q23" s="97" t="e">
        <f>#REF!+Q21</f>
        <v>#REF!</v>
      </c>
      <c r="R23" s="97" t="e">
        <f>#REF!+R21</f>
        <v>#REF!</v>
      </c>
      <c r="S23" s="97" t="e">
        <f>#REF!+S21</f>
        <v>#REF!</v>
      </c>
      <c r="T23" s="98" t="e">
        <f>U23/L23</f>
        <v>#REF!</v>
      </c>
      <c r="U23" s="99" t="e">
        <f>#REF!+U21</f>
        <v>#REF!</v>
      </c>
      <c r="V23" s="100" t="e">
        <f>#REF!+V21</f>
        <v>#REF!</v>
      </c>
    </row>
    <row r="24" spans="1:22" ht="15.4" thickTop="1" x14ac:dyDescent="0.35"/>
  </sheetData>
  <sheetProtection algorithmName="SHA-512" hashValue="t7mhpyZ6jgKYDuvvS89rt7nydYp5IjnJ1zx6EixU2BBhUOjY0eoxDSShrhno6Ag7P0MTwefkxnYk+UxNcPWylg==" saltValue="vC8p1mUC07feApw1Hbm+cw==" spinCount="100000" sheet="1" selectLockedCells="1" selectUnlockedCells="1"/>
  <printOptions horizontalCentered="1"/>
  <pageMargins left="0.75" right="0.75" top="1.7135416666666667" bottom="1" header="0.5" footer="0.5"/>
  <pageSetup orientation="portrait" r:id="rId1"/>
  <headerFooter alignWithMargins="0">
    <oddHeader>&amp;L&amp;G&amp;C&amp;"Arial,Bold"&amp;14UTILITIES REGULATION AND COMPETITION AUTHORITY
WINDOW REMOVAL &amp;&amp; RE-INSTALL
3RD &amp;&amp; 4TH FLOOR
BILLS OF QUANTITIES
SUMMARY SHEET
&amp;R&amp;G</oddHeader>
    <oddFooter xml:space="preserve">&amp;L </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998DA-CE74-4685-A15D-1712B08B4FC9}">
  <sheetPr codeName="Sheet2">
    <tabColor rgb="FF92D050"/>
    <pageSetUpPr fitToPage="1"/>
  </sheetPr>
  <dimension ref="A1:AY1071"/>
  <sheetViews>
    <sheetView topLeftCell="A30" zoomScaleNormal="100" workbookViewId="0">
      <selection activeCell="E46" sqref="E46"/>
    </sheetView>
  </sheetViews>
  <sheetFormatPr defaultColWidth="9.1328125" defaultRowHeight="15" x14ac:dyDescent="0.35"/>
  <cols>
    <col min="1" max="1" width="10.73046875" style="126" customWidth="1"/>
    <col min="2" max="2" width="57.3984375" style="136" customWidth="1"/>
    <col min="3" max="3" width="15.73046875" style="50" customWidth="1"/>
    <col min="4" max="4" width="10.73046875" style="89" customWidth="1"/>
    <col min="5" max="5" width="15.265625" style="137" customWidth="1"/>
    <col min="6" max="6" width="19.73046875" style="138" customWidth="1"/>
    <col min="7" max="43" width="9.1328125" style="47"/>
    <col min="44" max="16384" width="9.1328125" style="89"/>
  </cols>
  <sheetData>
    <row r="1" spans="1:6" s="108" customFormat="1" ht="30" x14ac:dyDescent="0.35">
      <c r="A1" s="105" t="s">
        <v>0</v>
      </c>
      <c r="B1" s="38" t="s">
        <v>1</v>
      </c>
      <c r="C1" s="106" t="s">
        <v>2</v>
      </c>
      <c r="D1" s="41" t="s">
        <v>3</v>
      </c>
      <c r="E1" s="18" t="s">
        <v>22</v>
      </c>
      <c r="F1" s="107" t="s">
        <v>10</v>
      </c>
    </row>
    <row r="2" spans="1:6" s="47" customFormat="1" x14ac:dyDescent="0.35">
      <c r="A2" s="109"/>
      <c r="B2" s="110"/>
      <c r="C2" s="111"/>
      <c r="D2" s="66"/>
      <c r="E2" s="19"/>
      <c r="F2" s="112"/>
    </row>
    <row r="3" spans="1:6" s="47" customFormat="1" x14ac:dyDescent="0.35">
      <c r="A3" s="113"/>
      <c r="B3" s="58" t="s">
        <v>23</v>
      </c>
      <c r="C3" s="114"/>
      <c r="D3" s="52"/>
      <c r="E3" s="20"/>
      <c r="F3" s="115"/>
    </row>
    <row r="4" spans="1:6" s="47" customFormat="1" x14ac:dyDescent="0.35">
      <c r="A4" s="113"/>
      <c r="B4" s="49"/>
      <c r="C4" s="114"/>
      <c r="D4" s="52"/>
      <c r="E4" s="20"/>
      <c r="F4" s="115"/>
    </row>
    <row r="5" spans="1:6" s="47" customFormat="1" ht="30" x14ac:dyDescent="0.35">
      <c r="A5" s="113" t="s">
        <v>24</v>
      </c>
      <c r="B5" s="116" t="s">
        <v>111</v>
      </c>
      <c r="C5" s="114">
        <v>1</v>
      </c>
      <c r="D5" s="117"/>
      <c r="E5" s="20">
        <f>'URCA GCs.'!F28</f>
        <v>0</v>
      </c>
      <c r="F5" s="115">
        <f>C5*E5</f>
        <v>0</v>
      </c>
    </row>
    <row r="6" spans="1:6" s="47" customFormat="1" x14ac:dyDescent="0.35">
      <c r="A6" s="113"/>
      <c r="B6" s="49"/>
      <c r="C6" s="114"/>
      <c r="D6" s="52"/>
      <c r="E6" s="20"/>
      <c r="F6" s="115"/>
    </row>
    <row r="7" spans="1:6" s="47" customFormat="1" x14ac:dyDescent="0.35">
      <c r="A7" s="113"/>
      <c r="B7" s="58" t="s">
        <v>26</v>
      </c>
      <c r="C7" s="111"/>
      <c r="D7" s="66"/>
      <c r="E7" s="19"/>
      <c r="F7" s="112">
        <f>SUM(F5:F6)</f>
        <v>0</v>
      </c>
    </row>
    <row r="8" spans="1:6" s="47" customFormat="1" x14ac:dyDescent="0.35">
      <c r="A8" s="113"/>
      <c r="B8" s="58"/>
      <c r="C8" s="111"/>
      <c r="D8" s="66"/>
      <c r="E8" s="19"/>
      <c r="F8" s="112"/>
    </row>
    <row r="9" spans="1:6" s="47" customFormat="1" x14ac:dyDescent="0.35">
      <c r="A9" s="113"/>
      <c r="B9" s="58" t="s">
        <v>27</v>
      </c>
      <c r="C9" s="111"/>
      <c r="D9" s="66"/>
      <c r="E9" s="19"/>
      <c r="F9" s="112"/>
    </row>
    <row r="10" spans="1:6" s="47" customFormat="1" x14ac:dyDescent="0.35">
      <c r="A10" s="113"/>
      <c r="B10" s="58"/>
      <c r="C10" s="111"/>
      <c r="D10" s="66"/>
      <c r="E10" s="19"/>
      <c r="F10" s="112"/>
    </row>
    <row r="11" spans="1:6" s="47" customFormat="1" ht="61.5" x14ac:dyDescent="0.35">
      <c r="A11" s="113"/>
      <c r="B11" s="118" t="s">
        <v>119</v>
      </c>
      <c r="C11" s="111" t="s">
        <v>25</v>
      </c>
      <c r="D11" s="66"/>
      <c r="E11" s="19"/>
      <c r="F11" s="112"/>
    </row>
    <row r="12" spans="1:6" s="47" customFormat="1" x14ac:dyDescent="0.35">
      <c r="A12" s="113"/>
      <c r="B12" s="119"/>
      <c r="C12" s="111" t="s">
        <v>25</v>
      </c>
      <c r="D12" s="66"/>
      <c r="E12" s="19"/>
      <c r="F12" s="112"/>
    </row>
    <row r="13" spans="1:6" s="47" customFormat="1" x14ac:dyDescent="0.35">
      <c r="A13" s="113" t="s">
        <v>28</v>
      </c>
      <c r="B13" s="120" t="s">
        <v>115</v>
      </c>
      <c r="C13" s="50">
        <v>36</v>
      </c>
      <c r="D13" s="121" t="s">
        <v>30</v>
      </c>
      <c r="E13" s="20">
        <v>0</v>
      </c>
      <c r="F13" s="115">
        <f>C13*E13</f>
        <v>0</v>
      </c>
    </row>
    <row r="14" spans="1:6" s="47" customFormat="1" x14ac:dyDescent="0.35">
      <c r="A14" s="113"/>
      <c r="B14" s="122" t="s">
        <v>29</v>
      </c>
      <c r="C14" s="50"/>
      <c r="D14" s="121"/>
      <c r="E14" s="20"/>
      <c r="F14" s="115"/>
    </row>
    <row r="15" spans="1:6" s="47" customFormat="1" x14ac:dyDescent="0.35">
      <c r="A15" s="113"/>
      <c r="B15" s="123" t="s">
        <v>31</v>
      </c>
      <c r="C15" s="111"/>
      <c r="D15" s="66"/>
      <c r="E15" s="19"/>
      <c r="F15" s="112">
        <f>SUM(F13:F14)</f>
        <v>0</v>
      </c>
    </row>
    <row r="16" spans="1:6" s="47" customFormat="1" x14ac:dyDescent="0.35">
      <c r="A16" s="113"/>
      <c r="B16" s="119"/>
      <c r="C16" s="114"/>
      <c r="D16" s="52"/>
      <c r="E16" s="20"/>
      <c r="F16" s="115"/>
    </row>
    <row r="17" spans="1:6" s="47" customFormat="1" x14ac:dyDescent="0.35">
      <c r="A17" s="113"/>
      <c r="B17" s="123" t="s">
        <v>17</v>
      </c>
      <c r="C17" s="114"/>
      <c r="D17" s="52"/>
      <c r="E17" s="20"/>
      <c r="F17" s="115"/>
    </row>
    <row r="18" spans="1:6" s="47" customFormat="1" x14ac:dyDescent="0.35">
      <c r="A18" s="113"/>
      <c r="B18" s="119"/>
      <c r="C18" s="114"/>
      <c r="D18" s="52"/>
      <c r="E18" s="20"/>
      <c r="F18" s="115"/>
    </row>
    <row r="19" spans="1:6" s="47" customFormat="1" x14ac:dyDescent="0.35">
      <c r="A19" s="113"/>
      <c r="B19" s="123" t="s">
        <v>32</v>
      </c>
      <c r="C19" s="114" t="s">
        <v>25</v>
      </c>
      <c r="D19" s="52"/>
      <c r="E19" s="20"/>
      <c r="F19" s="115"/>
    </row>
    <row r="20" spans="1:6" s="47" customFormat="1" x14ac:dyDescent="0.35">
      <c r="A20" s="113"/>
      <c r="B20" s="119"/>
      <c r="C20" s="114" t="s">
        <v>25</v>
      </c>
      <c r="D20" s="52"/>
      <c r="E20" s="20"/>
      <c r="F20" s="115"/>
    </row>
    <row r="21" spans="1:6" s="47" customFormat="1" x14ac:dyDescent="0.35">
      <c r="A21" s="113"/>
      <c r="B21" s="123" t="s">
        <v>42</v>
      </c>
      <c r="C21" s="114" t="s">
        <v>25</v>
      </c>
      <c r="D21" s="52"/>
      <c r="E21" s="20"/>
      <c r="F21" s="115"/>
    </row>
    <row r="22" spans="1:6" s="47" customFormat="1" x14ac:dyDescent="0.35">
      <c r="A22" s="113"/>
      <c r="B22" s="123"/>
      <c r="C22" s="114" t="s">
        <v>25</v>
      </c>
      <c r="D22" s="52"/>
      <c r="E22" s="20"/>
      <c r="F22" s="115"/>
    </row>
    <row r="23" spans="1:6" s="47" customFormat="1" ht="29.25" customHeight="1" x14ac:dyDescent="0.35">
      <c r="A23" s="113"/>
      <c r="B23" s="118" t="s">
        <v>41</v>
      </c>
      <c r="C23" s="114" t="s">
        <v>25</v>
      </c>
      <c r="D23" s="52"/>
      <c r="E23" s="20"/>
      <c r="F23" s="115"/>
    </row>
    <row r="24" spans="1:6" s="47" customFormat="1" x14ac:dyDescent="0.35">
      <c r="A24" s="113"/>
      <c r="B24" s="119"/>
      <c r="C24" s="114" t="s">
        <v>25</v>
      </c>
      <c r="D24" s="52"/>
      <c r="E24" s="20"/>
      <c r="F24" s="115"/>
    </row>
    <row r="25" spans="1:6" s="47" customFormat="1" x14ac:dyDescent="0.35">
      <c r="A25" s="113" t="s">
        <v>33</v>
      </c>
      <c r="B25" s="119" t="s">
        <v>116</v>
      </c>
      <c r="C25" s="50">
        <v>36</v>
      </c>
      <c r="D25" s="52" t="s">
        <v>30</v>
      </c>
      <c r="E25" s="20">
        <v>0</v>
      </c>
      <c r="F25" s="115">
        <f>C25*E25</f>
        <v>0</v>
      </c>
    </row>
    <row r="26" spans="1:6" s="47" customFormat="1" x14ac:dyDescent="0.35">
      <c r="A26" s="113"/>
      <c r="B26" s="119"/>
      <c r="C26" s="114"/>
      <c r="D26" s="52"/>
      <c r="E26" s="20"/>
      <c r="F26" s="115"/>
    </row>
    <row r="27" spans="1:6" s="47" customFormat="1" x14ac:dyDescent="0.35">
      <c r="A27" s="113"/>
      <c r="B27" s="123" t="s">
        <v>34</v>
      </c>
      <c r="C27" s="111"/>
      <c r="D27" s="66"/>
      <c r="E27" s="19"/>
      <c r="F27" s="112">
        <f>SUM(F23:F26)</f>
        <v>0</v>
      </c>
    </row>
    <row r="28" spans="1:6" s="47" customFormat="1" x14ac:dyDescent="0.35">
      <c r="A28" s="113"/>
      <c r="B28" s="119"/>
      <c r="C28" s="114"/>
      <c r="D28" s="52"/>
      <c r="E28" s="20"/>
      <c r="F28" s="115"/>
    </row>
    <row r="29" spans="1:6" s="47" customFormat="1" x14ac:dyDescent="0.35">
      <c r="A29" s="109"/>
      <c r="B29" s="123" t="s">
        <v>36</v>
      </c>
      <c r="C29" s="111"/>
      <c r="D29" s="66"/>
      <c r="E29" s="19"/>
      <c r="F29" s="112"/>
    </row>
    <row r="30" spans="1:6" s="47" customFormat="1" x14ac:dyDescent="0.35">
      <c r="A30" s="109"/>
      <c r="B30" s="123"/>
      <c r="C30" s="111"/>
      <c r="D30" s="66"/>
      <c r="E30" s="19"/>
      <c r="F30" s="112"/>
    </row>
    <row r="31" spans="1:6" s="47" customFormat="1" x14ac:dyDescent="0.35">
      <c r="A31" s="113"/>
      <c r="B31" s="123" t="s">
        <v>43</v>
      </c>
      <c r="C31" s="50"/>
      <c r="D31" s="124"/>
      <c r="E31" s="20"/>
      <c r="F31" s="125"/>
    </row>
    <row r="32" spans="1:6" s="47" customFormat="1" x14ac:dyDescent="0.35">
      <c r="A32" s="113"/>
      <c r="B32" s="119"/>
      <c r="C32" s="50"/>
      <c r="D32" s="124"/>
      <c r="E32" s="20"/>
      <c r="F32" s="125"/>
    </row>
    <row r="33" spans="1:6" s="47" customFormat="1" ht="30" x14ac:dyDescent="0.35">
      <c r="A33" s="113" t="s">
        <v>120</v>
      </c>
      <c r="B33" s="127" t="s">
        <v>117</v>
      </c>
      <c r="C33" s="50">
        <v>36</v>
      </c>
      <c r="D33" s="117" t="s">
        <v>35</v>
      </c>
      <c r="E33" s="20">
        <v>0</v>
      </c>
      <c r="F33" s="115">
        <f>C33*E33</f>
        <v>0</v>
      </c>
    </row>
    <row r="34" spans="1:6" s="47" customFormat="1" x14ac:dyDescent="0.35">
      <c r="A34" s="113"/>
      <c r="B34" s="120"/>
      <c r="C34" s="114"/>
      <c r="D34" s="52"/>
      <c r="E34" s="20"/>
      <c r="F34" s="115"/>
    </row>
    <row r="35" spans="1:6" s="47" customFormat="1" x14ac:dyDescent="0.35">
      <c r="A35" s="113"/>
      <c r="B35" s="123" t="s">
        <v>37</v>
      </c>
      <c r="C35" s="114"/>
      <c r="D35" s="52"/>
      <c r="E35" s="19"/>
      <c r="F35" s="112">
        <f>SUM(F31:F34)</f>
        <v>0</v>
      </c>
    </row>
    <row r="36" spans="1:6" s="47" customFormat="1" x14ac:dyDescent="0.35">
      <c r="A36" s="113"/>
      <c r="B36" s="119"/>
      <c r="C36" s="114"/>
      <c r="D36" s="52"/>
      <c r="E36" s="20"/>
      <c r="F36" s="115"/>
    </row>
    <row r="37" spans="1:6" s="47" customFormat="1" x14ac:dyDescent="0.35">
      <c r="A37" s="109"/>
      <c r="B37" s="123" t="s">
        <v>123</v>
      </c>
      <c r="C37" s="111"/>
      <c r="D37" s="66"/>
      <c r="E37" s="19"/>
      <c r="F37" s="112"/>
    </row>
    <row r="38" spans="1:6" s="47" customFormat="1" x14ac:dyDescent="0.35">
      <c r="A38" s="109"/>
      <c r="B38" s="123"/>
      <c r="C38" s="111"/>
      <c r="D38" s="66"/>
      <c r="E38" s="19"/>
      <c r="F38" s="112"/>
    </row>
    <row r="39" spans="1:6" s="47" customFormat="1" x14ac:dyDescent="0.35">
      <c r="A39" s="113"/>
      <c r="B39" s="123" t="s">
        <v>124</v>
      </c>
      <c r="C39" s="50"/>
      <c r="D39" s="124"/>
      <c r="E39" s="20"/>
      <c r="F39" s="125"/>
    </row>
    <row r="40" spans="1:6" s="47" customFormat="1" x14ac:dyDescent="0.35">
      <c r="A40" s="113"/>
      <c r="B40" s="119"/>
      <c r="C40" s="50"/>
      <c r="D40" s="124"/>
      <c r="E40" s="20"/>
      <c r="F40" s="125"/>
    </row>
    <row r="41" spans="1:6" s="47" customFormat="1" x14ac:dyDescent="0.35">
      <c r="A41" s="113" t="s">
        <v>121</v>
      </c>
      <c r="B41" s="127" t="s">
        <v>118</v>
      </c>
      <c r="C41" s="50">
        <v>36</v>
      </c>
      <c r="D41" s="117" t="s">
        <v>35</v>
      </c>
      <c r="E41" s="20">
        <v>0</v>
      </c>
      <c r="F41" s="115">
        <f>C41*E41</f>
        <v>0</v>
      </c>
    </row>
    <row r="42" spans="1:6" s="47" customFormat="1" x14ac:dyDescent="0.35">
      <c r="A42" s="113"/>
      <c r="B42" s="120"/>
      <c r="C42" s="114"/>
      <c r="D42" s="52"/>
      <c r="E42" s="20"/>
      <c r="F42" s="115"/>
    </row>
    <row r="43" spans="1:6" s="47" customFormat="1" x14ac:dyDescent="0.35">
      <c r="A43" s="113"/>
      <c r="B43" s="123" t="s">
        <v>125</v>
      </c>
      <c r="C43" s="114"/>
      <c r="D43" s="52"/>
      <c r="E43" s="19"/>
      <c r="F43" s="112">
        <f>SUM(F39:F42)</f>
        <v>0</v>
      </c>
    </row>
    <row r="44" spans="1:6" s="47" customFormat="1" x14ac:dyDescent="0.35">
      <c r="A44" s="113"/>
      <c r="B44" s="119"/>
      <c r="C44" s="114"/>
      <c r="D44" s="52"/>
      <c r="E44" s="20"/>
      <c r="F44" s="115"/>
    </row>
    <row r="45" spans="1:6" s="47" customFormat="1" x14ac:dyDescent="0.35">
      <c r="A45" s="113"/>
      <c r="B45" s="123" t="s">
        <v>21</v>
      </c>
      <c r="D45" s="52"/>
      <c r="E45" s="20"/>
      <c r="F45" s="115"/>
    </row>
    <row r="46" spans="1:6" s="47" customFormat="1" x14ac:dyDescent="0.35">
      <c r="A46" s="113"/>
      <c r="B46" s="119"/>
      <c r="C46" s="114"/>
      <c r="D46" s="52"/>
      <c r="E46" s="20"/>
      <c r="F46" s="115"/>
    </row>
    <row r="47" spans="1:6" s="47" customFormat="1" x14ac:dyDescent="0.35">
      <c r="A47" s="113"/>
      <c r="B47" s="123" t="s">
        <v>38</v>
      </c>
      <c r="C47" s="114" t="s">
        <v>25</v>
      </c>
      <c r="D47" s="52"/>
      <c r="E47" s="20"/>
      <c r="F47" s="115"/>
    </row>
    <row r="48" spans="1:6" s="47" customFormat="1" x14ac:dyDescent="0.35">
      <c r="A48" s="113"/>
      <c r="B48" s="119"/>
      <c r="C48" s="114" t="s">
        <v>25</v>
      </c>
      <c r="D48" s="52"/>
      <c r="E48" s="20"/>
      <c r="F48" s="115"/>
    </row>
    <row r="49" spans="1:51" s="47" customFormat="1" x14ac:dyDescent="0.35">
      <c r="A49" s="113" t="s">
        <v>39</v>
      </c>
      <c r="B49" s="119" t="s">
        <v>213</v>
      </c>
      <c r="C49" s="50">
        <v>1</v>
      </c>
      <c r="D49" s="121" t="s">
        <v>30</v>
      </c>
      <c r="E49" s="20">
        <v>0</v>
      </c>
      <c r="F49" s="115">
        <f>C49*E49</f>
        <v>0</v>
      </c>
      <c r="AR49" s="89"/>
      <c r="AS49" s="89"/>
      <c r="AT49" s="89"/>
      <c r="AU49" s="89"/>
      <c r="AV49" s="89"/>
      <c r="AW49" s="89"/>
      <c r="AX49" s="89"/>
      <c r="AY49" s="89"/>
    </row>
    <row r="50" spans="1:51" s="47" customFormat="1" x14ac:dyDescent="0.35">
      <c r="A50" s="113"/>
      <c r="B50" s="119"/>
      <c r="C50" s="50"/>
      <c r="D50" s="121"/>
      <c r="E50" s="20"/>
      <c r="F50" s="125"/>
      <c r="AR50" s="89"/>
      <c r="AS50" s="89"/>
      <c r="AT50" s="89"/>
      <c r="AU50" s="89"/>
      <c r="AV50" s="89"/>
      <c r="AW50" s="89"/>
      <c r="AX50" s="89"/>
      <c r="AY50" s="89"/>
    </row>
    <row r="51" spans="1:51" s="47" customFormat="1" x14ac:dyDescent="0.35">
      <c r="A51" s="128"/>
      <c r="B51" s="129" t="s">
        <v>40</v>
      </c>
      <c r="C51" s="130"/>
      <c r="D51" s="131"/>
      <c r="E51" s="21"/>
      <c r="F51" s="132">
        <f>SUM(F48:F50)</f>
        <v>0</v>
      </c>
    </row>
    <row r="52" spans="1:51" s="47" customFormat="1" x14ac:dyDescent="0.35">
      <c r="A52" s="133"/>
      <c r="C52" s="134"/>
      <c r="E52" s="135"/>
      <c r="F52" s="135"/>
      <c r="AR52" s="89"/>
      <c r="AS52" s="89"/>
      <c r="AT52" s="89"/>
      <c r="AU52" s="89"/>
      <c r="AV52" s="89"/>
      <c r="AW52" s="89"/>
      <c r="AX52" s="89"/>
      <c r="AY52" s="89"/>
    </row>
    <row r="53" spans="1:51" s="47" customFormat="1" x14ac:dyDescent="0.35">
      <c r="A53" s="133"/>
      <c r="C53" s="134"/>
      <c r="E53" s="135"/>
      <c r="F53" s="135"/>
      <c r="AR53" s="89"/>
      <c r="AS53" s="89"/>
      <c r="AT53" s="89"/>
      <c r="AU53" s="89"/>
      <c r="AV53" s="89"/>
      <c r="AW53" s="89"/>
      <c r="AX53" s="89"/>
      <c r="AY53" s="89"/>
    </row>
    <row r="54" spans="1:51" s="47" customFormat="1" x14ac:dyDescent="0.35">
      <c r="A54" s="133"/>
      <c r="C54" s="134"/>
      <c r="E54" s="135"/>
      <c r="F54" s="135"/>
      <c r="AR54" s="89"/>
      <c r="AS54" s="89"/>
      <c r="AT54" s="89"/>
      <c r="AU54" s="89"/>
      <c r="AV54" s="89"/>
      <c r="AW54" s="89"/>
      <c r="AX54" s="89"/>
      <c r="AY54" s="89"/>
    </row>
    <row r="55" spans="1:51" s="47" customFormat="1" x14ac:dyDescent="0.35">
      <c r="A55" s="133"/>
      <c r="C55" s="134"/>
      <c r="E55" s="135"/>
      <c r="F55" s="135"/>
      <c r="AR55" s="89"/>
      <c r="AS55" s="89"/>
      <c r="AT55" s="89"/>
      <c r="AU55" s="89"/>
      <c r="AV55" s="89"/>
      <c r="AW55" s="89"/>
      <c r="AX55" s="89"/>
      <c r="AY55" s="89"/>
    </row>
    <row r="56" spans="1:51" s="47" customFormat="1" x14ac:dyDescent="0.35">
      <c r="A56" s="133"/>
      <c r="C56" s="134"/>
      <c r="E56" s="135"/>
      <c r="F56" s="135"/>
      <c r="AR56" s="89"/>
      <c r="AS56" s="89"/>
      <c r="AT56" s="89"/>
      <c r="AU56" s="89"/>
      <c r="AV56" s="89"/>
      <c r="AW56" s="89"/>
      <c r="AX56" s="89"/>
      <c r="AY56" s="89"/>
    </row>
    <row r="57" spans="1:51" s="47" customFormat="1" x14ac:dyDescent="0.35">
      <c r="A57" s="133"/>
      <c r="C57" s="134"/>
      <c r="E57" s="135"/>
      <c r="F57" s="135"/>
      <c r="AR57" s="89"/>
      <c r="AS57" s="89"/>
      <c r="AT57" s="89"/>
      <c r="AU57" s="89"/>
      <c r="AV57" s="89"/>
      <c r="AW57" s="89"/>
      <c r="AX57" s="89"/>
      <c r="AY57" s="89"/>
    </row>
    <row r="58" spans="1:51" s="47" customFormat="1" x14ac:dyDescent="0.35">
      <c r="A58" s="133"/>
      <c r="C58" s="134"/>
      <c r="E58" s="135"/>
      <c r="F58" s="135"/>
      <c r="AR58" s="89"/>
      <c r="AS58" s="89"/>
      <c r="AT58" s="89"/>
      <c r="AU58" s="89"/>
      <c r="AV58" s="89"/>
      <c r="AW58" s="89"/>
      <c r="AX58" s="89"/>
      <c r="AY58" s="89"/>
    </row>
    <row r="59" spans="1:51" s="47" customFormat="1" x14ac:dyDescent="0.35">
      <c r="A59" s="133"/>
      <c r="C59" s="134"/>
      <c r="E59" s="135"/>
      <c r="F59" s="135"/>
      <c r="AR59" s="89"/>
      <c r="AS59" s="89"/>
      <c r="AT59" s="89"/>
      <c r="AU59" s="89"/>
      <c r="AV59" s="89"/>
      <c r="AW59" s="89"/>
      <c r="AX59" s="89"/>
      <c r="AY59" s="89"/>
    </row>
    <row r="60" spans="1:51" s="47" customFormat="1" x14ac:dyDescent="0.35">
      <c r="A60" s="133"/>
      <c r="C60" s="134"/>
      <c r="E60" s="135"/>
      <c r="F60" s="135"/>
      <c r="AR60" s="89"/>
      <c r="AS60" s="89"/>
      <c r="AT60" s="89"/>
      <c r="AU60" s="89"/>
      <c r="AV60" s="89"/>
      <c r="AW60" s="89"/>
      <c r="AX60" s="89"/>
      <c r="AY60" s="89"/>
    </row>
    <row r="61" spans="1:51" s="47" customFormat="1" x14ac:dyDescent="0.35">
      <c r="A61" s="133"/>
      <c r="C61" s="134"/>
      <c r="E61" s="135"/>
      <c r="F61" s="135"/>
      <c r="AR61" s="89"/>
      <c r="AS61" s="89"/>
      <c r="AT61" s="89"/>
      <c r="AU61" s="89"/>
      <c r="AV61" s="89"/>
      <c r="AW61" s="89"/>
      <c r="AX61" s="89"/>
      <c r="AY61" s="89"/>
    </row>
    <row r="62" spans="1:51" s="47" customFormat="1" x14ac:dyDescent="0.35">
      <c r="A62" s="133"/>
      <c r="C62" s="134"/>
      <c r="E62" s="135"/>
      <c r="F62" s="135"/>
      <c r="AR62" s="89"/>
      <c r="AS62" s="89"/>
      <c r="AT62" s="89"/>
      <c r="AU62" s="89"/>
      <c r="AV62" s="89"/>
      <c r="AW62" s="89"/>
      <c r="AX62" s="89"/>
      <c r="AY62" s="89"/>
    </row>
    <row r="63" spans="1:51" s="47" customFormat="1" x14ac:dyDescent="0.35">
      <c r="A63" s="133"/>
      <c r="C63" s="134"/>
      <c r="E63" s="135"/>
      <c r="F63" s="135"/>
      <c r="AR63" s="89"/>
      <c r="AS63" s="89"/>
      <c r="AT63" s="89"/>
      <c r="AU63" s="89"/>
      <c r="AV63" s="89"/>
      <c r="AW63" s="89"/>
      <c r="AX63" s="89"/>
      <c r="AY63" s="89"/>
    </row>
    <row r="64" spans="1:51" s="47" customFormat="1" x14ac:dyDescent="0.35">
      <c r="A64" s="133"/>
      <c r="C64" s="134"/>
      <c r="E64" s="135"/>
      <c r="F64" s="135"/>
      <c r="AR64" s="89"/>
      <c r="AS64" s="89"/>
      <c r="AT64" s="89"/>
      <c r="AU64" s="89"/>
      <c r="AV64" s="89"/>
      <c r="AW64" s="89"/>
      <c r="AX64" s="89"/>
      <c r="AY64" s="89"/>
    </row>
    <row r="65" spans="1:51" s="47" customFormat="1" x14ac:dyDescent="0.35">
      <c r="A65" s="133"/>
      <c r="C65" s="134"/>
      <c r="E65" s="135"/>
      <c r="F65" s="135"/>
      <c r="AR65" s="89"/>
      <c r="AS65" s="89"/>
      <c r="AT65" s="89"/>
      <c r="AU65" s="89"/>
      <c r="AV65" s="89"/>
      <c r="AW65" s="89"/>
      <c r="AX65" s="89"/>
      <c r="AY65" s="89"/>
    </row>
    <row r="66" spans="1:51" s="47" customFormat="1" x14ac:dyDescent="0.35">
      <c r="A66" s="133"/>
      <c r="C66" s="134"/>
      <c r="E66" s="135"/>
      <c r="F66" s="135"/>
      <c r="AR66" s="89"/>
      <c r="AS66" s="89"/>
      <c r="AT66" s="89"/>
      <c r="AU66" s="89"/>
      <c r="AV66" s="89"/>
      <c r="AW66" s="89"/>
      <c r="AX66" s="89"/>
      <c r="AY66" s="89"/>
    </row>
    <row r="67" spans="1:51" s="47" customFormat="1" x14ac:dyDescent="0.35">
      <c r="A67" s="133"/>
      <c r="C67" s="134"/>
      <c r="E67" s="135"/>
      <c r="F67" s="135"/>
      <c r="AR67" s="89"/>
      <c r="AS67" s="89"/>
      <c r="AT67" s="89"/>
      <c r="AU67" s="89"/>
      <c r="AV67" s="89"/>
      <c r="AW67" s="89"/>
      <c r="AX67" s="89"/>
      <c r="AY67" s="89"/>
    </row>
    <row r="68" spans="1:51" s="47" customFormat="1" x14ac:dyDescent="0.35">
      <c r="A68" s="133"/>
      <c r="C68" s="134"/>
      <c r="E68" s="135"/>
      <c r="F68" s="135"/>
      <c r="AR68" s="89"/>
      <c r="AS68" s="89"/>
      <c r="AT68" s="89"/>
      <c r="AU68" s="89"/>
      <c r="AV68" s="89"/>
      <c r="AW68" s="89"/>
      <c r="AX68" s="89"/>
      <c r="AY68" s="89"/>
    </row>
    <row r="69" spans="1:51" s="47" customFormat="1" x14ac:dyDescent="0.35">
      <c r="A69" s="133"/>
      <c r="C69" s="134"/>
      <c r="E69" s="135"/>
      <c r="F69" s="135"/>
      <c r="AR69" s="89"/>
      <c r="AS69" s="89"/>
      <c r="AT69" s="89"/>
      <c r="AU69" s="89"/>
      <c r="AV69" s="89"/>
      <c r="AW69" s="89"/>
      <c r="AX69" s="89"/>
      <c r="AY69" s="89"/>
    </row>
    <row r="70" spans="1:51" s="47" customFormat="1" x14ac:dyDescent="0.35">
      <c r="A70" s="133"/>
      <c r="C70" s="134"/>
      <c r="E70" s="135"/>
      <c r="F70" s="135"/>
      <c r="AR70" s="89"/>
      <c r="AS70" s="89"/>
      <c r="AT70" s="89"/>
      <c r="AU70" s="89"/>
      <c r="AV70" s="89"/>
      <c r="AW70" s="89"/>
      <c r="AX70" s="89"/>
      <c r="AY70" s="89"/>
    </row>
    <row r="71" spans="1:51" s="47" customFormat="1" x14ac:dyDescent="0.35">
      <c r="A71" s="133"/>
      <c r="C71" s="134"/>
      <c r="E71" s="135"/>
      <c r="F71" s="135"/>
      <c r="AR71" s="89"/>
      <c r="AS71" s="89"/>
      <c r="AT71" s="89"/>
      <c r="AU71" s="89"/>
      <c r="AV71" s="89"/>
      <c r="AW71" s="89"/>
      <c r="AX71" s="89"/>
      <c r="AY71" s="89"/>
    </row>
    <row r="72" spans="1:51" s="47" customFormat="1" x14ac:dyDescent="0.35">
      <c r="A72" s="133"/>
      <c r="C72" s="134"/>
      <c r="E72" s="135"/>
      <c r="F72" s="135"/>
      <c r="AR72" s="89"/>
      <c r="AS72" s="89"/>
      <c r="AT72" s="89"/>
      <c r="AU72" s="89"/>
      <c r="AV72" s="89"/>
      <c r="AW72" s="89"/>
      <c r="AX72" s="89"/>
      <c r="AY72" s="89"/>
    </row>
    <row r="73" spans="1:51" s="47" customFormat="1" x14ac:dyDescent="0.35">
      <c r="A73" s="133"/>
      <c r="C73" s="134"/>
      <c r="E73" s="135"/>
      <c r="F73" s="135"/>
      <c r="AR73" s="89"/>
      <c r="AS73" s="89"/>
      <c r="AT73" s="89"/>
      <c r="AU73" s="89"/>
      <c r="AV73" s="89"/>
      <c r="AW73" s="89"/>
      <c r="AX73" s="89"/>
      <c r="AY73" s="89"/>
    </row>
    <row r="74" spans="1:51" s="47" customFormat="1" x14ac:dyDescent="0.35">
      <c r="A74" s="133"/>
      <c r="C74" s="134"/>
      <c r="E74" s="135"/>
      <c r="F74" s="135"/>
      <c r="AR74" s="89"/>
      <c r="AS74" s="89"/>
      <c r="AT74" s="89"/>
      <c r="AU74" s="89"/>
      <c r="AV74" s="89"/>
      <c r="AW74" s="89"/>
      <c r="AX74" s="89"/>
      <c r="AY74" s="89"/>
    </row>
    <row r="75" spans="1:51" s="47" customFormat="1" x14ac:dyDescent="0.35">
      <c r="A75" s="133"/>
      <c r="C75" s="134"/>
      <c r="E75" s="135"/>
      <c r="F75" s="135"/>
      <c r="AR75" s="89"/>
      <c r="AS75" s="89"/>
      <c r="AT75" s="89"/>
      <c r="AU75" s="89"/>
      <c r="AV75" s="89"/>
      <c r="AW75" s="89"/>
      <c r="AX75" s="89"/>
      <c r="AY75" s="89"/>
    </row>
    <row r="76" spans="1:51" s="47" customFormat="1" x14ac:dyDescent="0.35">
      <c r="A76" s="133"/>
      <c r="C76" s="134"/>
      <c r="E76" s="135"/>
      <c r="F76" s="135"/>
      <c r="AR76" s="89"/>
      <c r="AS76" s="89"/>
      <c r="AT76" s="89"/>
      <c r="AU76" s="89"/>
      <c r="AV76" s="89"/>
      <c r="AW76" s="89"/>
      <c r="AX76" s="89"/>
      <c r="AY76" s="89"/>
    </row>
    <row r="77" spans="1:51" s="47" customFormat="1" x14ac:dyDescent="0.35">
      <c r="A77" s="133"/>
      <c r="C77" s="134"/>
      <c r="E77" s="135"/>
      <c r="F77" s="135"/>
      <c r="AR77" s="89"/>
      <c r="AS77" s="89"/>
      <c r="AT77" s="89"/>
      <c r="AU77" s="89"/>
      <c r="AV77" s="89"/>
      <c r="AW77" s="89"/>
      <c r="AX77" s="89"/>
      <c r="AY77" s="89"/>
    </row>
    <row r="78" spans="1:51" s="47" customFormat="1" x14ac:dyDescent="0.35">
      <c r="A78" s="133"/>
      <c r="C78" s="134"/>
      <c r="E78" s="135"/>
      <c r="F78" s="135"/>
      <c r="AR78" s="89"/>
      <c r="AS78" s="89"/>
      <c r="AT78" s="89"/>
      <c r="AU78" s="89"/>
      <c r="AV78" s="89"/>
      <c r="AW78" s="89"/>
      <c r="AX78" s="89"/>
      <c r="AY78" s="89"/>
    </row>
    <row r="79" spans="1:51" s="47" customFormat="1" x14ac:dyDescent="0.35">
      <c r="A79" s="133"/>
      <c r="C79" s="134"/>
      <c r="E79" s="135"/>
      <c r="F79" s="135"/>
      <c r="AR79" s="89"/>
      <c r="AS79" s="89"/>
      <c r="AT79" s="89"/>
      <c r="AU79" s="89"/>
      <c r="AV79" s="89"/>
      <c r="AW79" s="89"/>
      <c r="AX79" s="89"/>
      <c r="AY79" s="89"/>
    </row>
    <row r="80" spans="1:51" s="47" customFormat="1" x14ac:dyDescent="0.35">
      <c r="A80" s="133"/>
      <c r="C80" s="134"/>
      <c r="E80" s="135"/>
      <c r="F80" s="135"/>
      <c r="AR80" s="89"/>
      <c r="AS80" s="89"/>
      <c r="AT80" s="89"/>
      <c r="AU80" s="89"/>
      <c r="AV80" s="89"/>
      <c r="AW80" s="89"/>
      <c r="AX80" s="89"/>
      <c r="AY80" s="89"/>
    </row>
    <row r="81" spans="1:51" s="47" customFormat="1" x14ac:dyDescent="0.35">
      <c r="A81" s="133"/>
      <c r="C81" s="134"/>
      <c r="E81" s="135"/>
      <c r="F81" s="135"/>
      <c r="AR81" s="89"/>
      <c r="AS81" s="89"/>
      <c r="AT81" s="89"/>
      <c r="AU81" s="89"/>
      <c r="AV81" s="89"/>
      <c r="AW81" s="89"/>
      <c r="AX81" s="89"/>
      <c r="AY81" s="89"/>
    </row>
    <row r="82" spans="1:51" s="47" customFormat="1" x14ac:dyDescent="0.35">
      <c r="A82" s="133"/>
      <c r="C82" s="134"/>
      <c r="E82" s="135"/>
      <c r="F82" s="135"/>
      <c r="AR82" s="89"/>
      <c r="AS82" s="89"/>
      <c r="AT82" s="89"/>
      <c r="AU82" s="89"/>
      <c r="AV82" s="89"/>
      <c r="AW82" s="89"/>
      <c r="AX82" s="89"/>
      <c r="AY82" s="89"/>
    </row>
    <row r="83" spans="1:51" s="47" customFormat="1" x14ac:dyDescent="0.35">
      <c r="A83" s="133"/>
      <c r="C83" s="134"/>
      <c r="E83" s="135"/>
      <c r="F83" s="135"/>
      <c r="AR83" s="89"/>
      <c r="AS83" s="89"/>
      <c r="AT83" s="89"/>
      <c r="AU83" s="89"/>
      <c r="AV83" s="89"/>
      <c r="AW83" s="89"/>
      <c r="AX83" s="89"/>
      <c r="AY83" s="89"/>
    </row>
    <row r="84" spans="1:51" s="47" customFormat="1" x14ac:dyDescent="0.35">
      <c r="A84" s="133"/>
      <c r="C84" s="134"/>
      <c r="E84" s="135"/>
      <c r="F84" s="135"/>
      <c r="AR84" s="89"/>
      <c r="AS84" s="89"/>
      <c r="AT84" s="89"/>
      <c r="AU84" s="89"/>
      <c r="AV84" s="89"/>
      <c r="AW84" s="89"/>
      <c r="AX84" s="89"/>
      <c r="AY84" s="89"/>
    </row>
    <row r="85" spans="1:51" s="47" customFormat="1" x14ac:dyDescent="0.35">
      <c r="A85" s="133"/>
      <c r="C85" s="134"/>
      <c r="E85" s="135"/>
      <c r="F85" s="135"/>
      <c r="AR85" s="89"/>
      <c r="AS85" s="89"/>
      <c r="AT85" s="89"/>
      <c r="AU85" s="89"/>
      <c r="AV85" s="89"/>
      <c r="AW85" s="89"/>
      <c r="AX85" s="89"/>
      <c r="AY85" s="89"/>
    </row>
    <row r="86" spans="1:51" s="47" customFormat="1" x14ac:dyDescent="0.35">
      <c r="A86" s="133"/>
      <c r="C86" s="134"/>
      <c r="E86" s="135"/>
      <c r="F86" s="135"/>
      <c r="AR86" s="89"/>
      <c r="AS86" s="89"/>
      <c r="AT86" s="89"/>
      <c r="AU86" s="89"/>
      <c r="AV86" s="89"/>
      <c r="AW86" s="89"/>
      <c r="AX86" s="89"/>
      <c r="AY86" s="89"/>
    </row>
    <row r="87" spans="1:51" s="47" customFormat="1" x14ac:dyDescent="0.35">
      <c r="A87" s="133"/>
      <c r="C87" s="134"/>
      <c r="E87" s="135"/>
      <c r="F87" s="135"/>
      <c r="AR87" s="89"/>
      <c r="AS87" s="89"/>
      <c r="AT87" s="89"/>
      <c r="AU87" s="89"/>
      <c r="AV87" s="89"/>
      <c r="AW87" s="89"/>
      <c r="AX87" s="89"/>
      <c r="AY87" s="89"/>
    </row>
    <row r="88" spans="1:51" s="47" customFormat="1" x14ac:dyDescent="0.35">
      <c r="A88" s="133"/>
      <c r="C88" s="134"/>
      <c r="E88" s="135"/>
      <c r="F88" s="135"/>
      <c r="AR88" s="89"/>
      <c r="AS88" s="89"/>
      <c r="AT88" s="89"/>
      <c r="AU88" s="89"/>
      <c r="AV88" s="89"/>
      <c r="AW88" s="89"/>
      <c r="AX88" s="89"/>
      <c r="AY88" s="89"/>
    </row>
    <row r="89" spans="1:51" s="47" customFormat="1" x14ac:dyDescent="0.35">
      <c r="A89" s="133"/>
      <c r="C89" s="134"/>
      <c r="E89" s="135"/>
      <c r="F89" s="135"/>
      <c r="AR89" s="89"/>
      <c r="AS89" s="89"/>
      <c r="AT89" s="89"/>
      <c r="AU89" s="89"/>
      <c r="AV89" s="89"/>
      <c r="AW89" s="89"/>
      <c r="AX89" s="89"/>
      <c r="AY89" s="89"/>
    </row>
    <row r="90" spans="1:51" s="47" customFormat="1" x14ac:dyDescent="0.35">
      <c r="A90" s="133"/>
      <c r="C90" s="134"/>
      <c r="E90" s="135"/>
      <c r="F90" s="135"/>
      <c r="AR90" s="89"/>
      <c r="AS90" s="89"/>
      <c r="AT90" s="89"/>
      <c r="AU90" s="89"/>
      <c r="AV90" s="89"/>
      <c r="AW90" s="89"/>
      <c r="AX90" s="89"/>
      <c r="AY90" s="89"/>
    </row>
    <row r="91" spans="1:51" s="47" customFormat="1" x14ac:dyDescent="0.35">
      <c r="A91" s="133"/>
      <c r="C91" s="134"/>
      <c r="E91" s="135"/>
      <c r="F91" s="135"/>
      <c r="AR91" s="89"/>
      <c r="AS91" s="89"/>
      <c r="AT91" s="89"/>
      <c r="AU91" s="89"/>
      <c r="AV91" s="89"/>
      <c r="AW91" s="89"/>
      <c r="AX91" s="89"/>
      <c r="AY91" s="89"/>
    </row>
    <row r="92" spans="1:51" s="47" customFormat="1" x14ac:dyDescent="0.35">
      <c r="A92" s="133"/>
      <c r="C92" s="134"/>
      <c r="E92" s="135"/>
      <c r="F92" s="135"/>
      <c r="AR92" s="89"/>
      <c r="AS92" s="89"/>
      <c r="AT92" s="89"/>
      <c r="AU92" s="89"/>
      <c r="AV92" s="89"/>
      <c r="AW92" s="89"/>
      <c r="AX92" s="89"/>
      <c r="AY92" s="89"/>
    </row>
    <row r="93" spans="1:51" s="47" customFormat="1" x14ac:dyDescent="0.35">
      <c r="A93" s="133"/>
      <c r="C93" s="134"/>
      <c r="E93" s="135"/>
      <c r="F93" s="135"/>
      <c r="AR93" s="89"/>
      <c r="AS93" s="89"/>
      <c r="AT93" s="89"/>
      <c r="AU93" s="89"/>
      <c r="AV93" s="89"/>
      <c r="AW93" s="89"/>
      <c r="AX93" s="89"/>
      <c r="AY93" s="89"/>
    </row>
    <row r="94" spans="1:51" s="47" customFormat="1" x14ac:dyDescent="0.35">
      <c r="A94" s="133"/>
      <c r="C94" s="134"/>
      <c r="E94" s="135"/>
      <c r="F94" s="135"/>
      <c r="AR94" s="89"/>
      <c r="AS94" s="89"/>
      <c r="AT94" s="89"/>
      <c r="AU94" s="89"/>
      <c r="AV94" s="89"/>
      <c r="AW94" s="89"/>
      <c r="AX94" s="89"/>
      <c r="AY94" s="89"/>
    </row>
    <row r="95" spans="1:51" s="47" customFormat="1" x14ac:dyDescent="0.35">
      <c r="A95" s="133"/>
      <c r="C95" s="134"/>
      <c r="E95" s="135"/>
      <c r="F95" s="135"/>
      <c r="AR95" s="89"/>
      <c r="AS95" s="89"/>
      <c r="AT95" s="89"/>
      <c r="AU95" s="89"/>
      <c r="AV95" s="89"/>
      <c r="AW95" s="89"/>
      <c r="AX95" s="89"/>
      <c r="AY95" s="89"/>
    </row>
    <row r="96" spans="1:51" s="47" customFormat="1" x14ac:dyDescent="0.35">
      <c r="A96" s="133"/>
      <c r="C96" s="134"/>
      <c r="E96" s="135"/>
      <c r="F96" s="135"/>
      <c r="AR96" s="89"/>
      <c r="AS96" s="89"/>
      <c r="AT96" s="89"/>
      <c r="AU96" s="89"/>
      <c r="AV96" s="89"/>
      <c r="AW96" s="89"/>
      <c r="AX96" s="89"/>
      <c r="AY96" s="89"/>
    </row>
    <row r="97" spans="1:51" s="47" customFormat="1" x14ac:dyDescent="0.35">
      <c r="A97" s="133"/>
      <c r="C97" s="134"/>
      <c r="E97" s="135"/>
      <c r="F97" s="135"/>
      <c r="AR97" s="89"/>
      <c r="AS97" s="89"/>
      <c r="AT97" s="89"/>
      <c r="AU97" s="89"/>
      <c r="AV97" s="89"/>
      <c r="AW97" s="89"/>
      <c r="AX97" s="89"/>
      <c r="AY97" s="89"/>
    </row>
    <row r="98" spans="1:51" s="47" customFormat="1" x14ac:dyDescent="0.35">
      <c r="A98" s="133"/>
      <c r="C98" s="134"/>
      <c r="E98" s="135"/>
      <c r="F98" s="135"/>
      <c r="AR98" s="89"/>
      <c r="AS98" s="89"/>
      <c r="AT98" s="89"/>
      <c r="AU98" s="89"/>
      <c r="AV98" s="89"/>
      <c r="AW98" s="89"/>
      <c r="AX98" s="89"/>
      <c r="AY98" s="89"/>
    </row>
    <row r="99" spans="1:51" s="47" customFormat="1" x14ac:dyDescent="0.35">
      <c r="A99" s="133"/>
      <c r="C99" s="134"/>
      <c r="E99" s="135"/>
      <c r="F99" s="135"/>
      <c r="AR99" s="89"/>
      <c r="AS99" s="89"/>
      <c r="AT99" s="89"/>
      <c r="AU99" s="89"/>
      <c r="AV99" s="89"/>
      <c r="AW99" s="89"/>
      <c r="AX99" s="89"/>
      <c r="AY99" s="89"/>
    </row>
    <row r="100" spans="1:51" s="47" customFormat="1" x14ac:dyDescent="0.35">
      <c r="A100" s="133"/>
      <c r="C100" s="134"/>
      <c r="E100" s="135"/>
      <c r="F100" s="135"/>
      <c r="AR100" s="89"/>
      <c r="AS100" s="89"/>
      <c r="AT100" s="89"/>
      <c r="AU100" s="89"/>
      <c r="AV100" s="89"/>
      <c r="AW100" s="89"/>
      <c r="AX100" s="89"/>
      <c r="AY100" s="89"/>
    </row>
    <row r="101" spans="1:51" s="47" customFormat="1" x14ac:dyDescent="0.35">
      <c r="A101" s="133"/>
      <c r="C101" s="134"/>
      <c r="E101" s="135"/>
      <c r="F101" s="135"/>
      <c r="AR101" s="89"/>
      <c r="AS101" s="89"/>
      <c r="AT101" s="89"/>
      <c r="AU101" s="89"/>
      <c r="AV101" s="89"/>
      <c r="AW101" s="89"/>
      <c r="AX101" s="89"/>
      <c r="AY101" s="89"/>
    </row>
    <row r="102" spans="1:51" s="47" customFormat="1" x14ac:dyDescent="0.35">
      <c r="A102" s="133"/>
      <c r="C102" s="134"/>
      <c r="E102" s="135"/>
      <c r="F102" s="135"/>
      <c r="AR102" s="89"/>
      <c r="AS102" s="89"/>
      <c r="AT102" s="89"/>
      <c r="AU102" s="89"/>
      <c r="AV102" s="89"/>
      <c r="AW102" s="89"/>
      <c r="AX102" s="89"/>
      <c r="AY102" s="89"/>
    </row>
    <row r="103" spans="1:51" s="47" customFormat="1" x14ac:dyDescent="0.35">
      <c r="A103" s="133"/>
      <c r="C103" s="134"/>
      <c r="E103" s="135"/>
      <c r="F103" s="135"/>
      <c r="AR103" s="89"/>
      <c r="AS103" s="89"/>
      <c r="AT103" s="89"/>
      <c r="AU103" s="89"/>
      <c r="AV103" s="89"/>
      <c r="AW103" s="89"/>
      <c r="AX103" s="89"/>
      <c r="AY103" s="89"/>
    </row>
    <row r="104" spans="1:51" s="47" customFormat="1" x14ac:dyDescent="0.35">
      <c r="A104" s="133"/>
      <c r="C104" s="134"/>
      <c r="E104" s="135"/>
      <c r="F104" s="135"/>
      <c r="AR104" s="89"/>
      <c r="AS104" s="89"/>
      <c r="AT104" s="89"/>
      <c r="AU104" s="89"/>
      <c r="AV104" s="89"/>
      <c r="AW104" s="89"/>
      <c r="AX104" s="89"/>
      <c r="AY104" s="89"/>
    </row>
    <row r="105" spans="1:51" s="47" customFormat="1" x14ac:dyDescent="0.35">
      <c r="A105" s="133"/>
      <c r="C105" s="134"/>
      <c r="E105" s="135"/>
      <c r="F105" s="135"/>
      <c r="AR105" s="89"/>
      <c r="AS105" s="89"/>
      <c r="AT105" s="89"/>
      <c r="AU105" s="89"/>
      <c r="AV105" s="89"/>
      <c r="AW105" s="89"/>
      <c r="AX105" s="89"/>
      <c r="AY105" s="89"/>
    </row>
    <row r="106" spans="1:51" s="47" customFormat="1" x14ac:dyDescent="0.35">
      <c r="A106" s="133"/>
      <c r="C106" s="134"/>
      <c r="E106" s="135"/>
      <c r="F106" s="135"/>
      <c r="AR106" s="89"/>
      <c r="AS106" s="89"/>
      <c r="AT106" s="89"/>
      <c r="AU106" s="89"/>
      <c r="AV106" s="89"/>
      <c r="AW106" s="89"/>
      <c r="AX106" s="89"/>
      <c r="AY106" s="89"/>
    </row>
    <row r="107" spans="1:51" s="47" customFormat="1" x14ac:dyDescent="0.35">
      <c r="A107" s="133"/>
      <c r="C107" s="134"/>
      <c r="E107" s="135"/>
      <c r="F107" s="135"/>
      <c r="AR107" s="89"/>
      <c r="AS107" s="89"/>
      <c r="AT107" s="89"/>
      <c r="AU107" s="89"/>
      <c r="AV107" s="89"/>
      <c r="AW107" s="89"/>
      <c r="AX107" s="89"/>
      <c r="AY107" s="89"/>
    </row>
    <row r="108" spans="1:51" s="47" customFormat="1" x14ac:dyDescent="0.35">
      <c r="A108" s="133"/>
      <c r="C108" s="134"/>
      <c r="E108" s="135"/>
      <c r="F108" s="135"/>
      <c r="AR108" s="89"/>
      <c r="AS108" s="89"/>
      <c r="AT108" s="89"/>
      <c r="AU108" s="89"/>
      <c r="AV108" s="89"/>
      <c r="AW108" s="89"/>
      <c r="AX108" s="89"/>
      <c r="AY108" s="89"/>
    </row>
    <row r="109" spans="1:51" s="47" customFormat="1" x14ac:dyDescent="0.35">
      <c r="A109" s="133"/>
      <c r="C109" s="134"/>
      <c r="E109" s="135"/>
      <c r="F109" s="135"/>
      <c r="AR109" s="89"/>
      <c r="AS109" s="89"/>
      <c r="AT109" s="89"/>
      <c r="AU109" s="89"/>
      <c r="AV109" s="89"/>
      <c r="AW109" s="89"/>
      <c r="AX109" s="89"/>
      <c r="AY109" s="89"/>
    </row>
    <row r="110" spans="1:51" s="47" customFormat="1" x14ac:dyDescent="0.35">
      <c r="A110" s="133"/>
      <c r="C110" s="134"/>
      <c r="E110" s="135"/>
      <c r="F110" s="135"/>
      <c r="AR110" s="89"/>
      <c r="AS110" s="89"/>
      <c r="AT110" s="89"/>
      <c r="AU110" s="89"/>
      <c r="AV110" s="89"/>
      <c r="AW110" s="89"/>
      <c r="AX110" s="89"/>
      <c r="AY110" s="89"/>
    </row>
    <row r="111" spans="1:51" s="47" customFormat="1" x14ac:dyDescent="0.35">
      <c r="A111" s="133"/>
      <c r="C111" s="134"/>
      <c r="E111" s="135"/>
      <c r="F111" s="135"/>
      <c r="AR111" s="89"/>
      <c r="AS111" s="89"/>
      <c r="AT111" s="89"/>
      <c r="AU111" s="89"/>
      <c r="AV111" s="89"/>
      <c r="AW111" s="89"/>
      <c r="AX111" s="89"/>
      <c r="AY111" s="89"/>
    </row>
    <row r="112" spans="1:51" s="47" customFormat="1" x14ac:dyDescent="0.35">
      <c r="A112" s="133"/>
      <c r="C112" s="134"/>
      <c r="E112" s="135"/>
      <c r="F112" s="135"/>
      <c r="AR112" s="89"/>
      <c r="AS112" s="89"/>
      <c r="AT112" s="89"/>
      <c r="AU112" s="89"/>
      <c r="AV112" s="89"/>
      <c r="AW112" s="89"/>
      <c r="AX112" s="89"/>
      <c r="AY112" s="89"/>
    </row>
    <row r="113" spans="1:51" s="47" customFormat="1" x14ac:dyDescent="0.35">
      <c r="A113" s="133"/>
      <c r="C113" s="134"/>
      <c r="E113" s="135"/>
      <c r="F113" s="135"/>
      <c r="AR113" s="89"/>
      <c r="AS113" s="89"/>
      <c r="AT113" s="89"/>
      <c r="AU113" s="89"/>
      <c r="AV113" s="89"/>
      <c r="AW113" s="89"/>
      <c r="AX113" s="89"/>
      <c r="AY113" s="89"/>
    </row>
    <row r="114" spans="1:51" s="47" customFormat="1" x14ac:dyDescent="0.35">
      <c r="A114" s="133"/>
      <c r="C114" s="134"/>
      <c r="E114" s="135"/>
      <c r="F114" s="135"/>
      <c r="AR114" s="89"/>
      <c r="AS114" s="89"/>
      <c r="AT114" s="89"/>
      <c r="AU114" s="89"/>
      <c r="AV114" s="89"/>
      <c r="AW114" s="89"/>
      <c r="AX114" s="89"/>
      <c r="AY114" s="89"/>
    </row>
    <row r="115" spans="1:51" s="47" customFormat="1" x14ac:dyDescent="0.35">
      <c r="A115" s="133"/>
      <c r="C115" s="134"/>
      <c r="E115" s="135"/>
      <c r="F115" s="135"/>
      <c r="AR115" s="89"/>
      <c r="AS115" s="89"/>
      <c r="AT115" s="89"/>
      <c r="AU115" s="89"/>
      <c r="AV115" s="89"/>
      <c r="AW115" s="89"/>
      <c r="AX115" s="89"/>
      <c r="AY115" s="89"/>
    </row>
    <row r="116" spans="1:51" s="47" customFormat="1" x14ac:dyDescent="0.35">
      <c r="A116" s="133"/>
      <c r="C116" s="134"/>
      <c r="E116" s="135"/>
      <c r="F116" s="135"/>
      <c r="AR116" s="89"/>
      <c r="AS116" s="89"/>
      <c r="AT116" s="89"/>
      <c r="AU116" s="89"/>
      <c r="AV116" s="89"/>
      <c r="AW116" s="89"/>
      <c r="AX116" s="89"/>
      <c r="AY116" s="89"/>
    </row>
    <row r="117" spans="1:51" s="47" customFormat="1" x14ac:dyDescent="0.35">
      <c r="A117" s="133"/>
      <c r="C117" s="134"/>
      <c r="E117" s="135"/>
      <c r="F117" s="135"/>
      <c r="AR117" s="89"/>
      <c r="AS117" s="89"/>
      <c r="AT117" s="89"/>
      <c r="AU117" s="89"/>
      <c r="AV117" s="89"/>
      <c r="AW117" s="89"/>
      <c r="AX117" s="89"/>
      <c r="AY117" s="89"/>
    </row>
    <row r="118" spans="1:51" s="47" customFormat="1" x14ac:dyDescent="0.35">
      <c r="A118" s="133"/>
      <c r="C118" s="134"/>
      <c r="E118" s="135"/>
      <c r="F118" s="135"/>
      <c r="AR118" s="89"/>
      <c r="AS118" s="89"/>
      <c r="AT118" s="89"/>
      <c r="AU118" s="89"/>
      <c r="AV118" s="89"/>
      <c r="AW118" s="89"/>
      <c r="AX118" s="89"/>
      <c r="AY118" s="89"/>
    </row>
    <row r="119" spans="1:51" s="47" customFormat="1" x14ac:dyDescent="0.35">
      <c r="A119" s="133"/>
      <c r="C119" s="134"/>
      <c r="E119" s="135"/>
      <c r="F119" s="135"/>
      <c r="AR119" s="89"/>
      <c r="AS119" s="89"/>
      <c r="AT119" s="89"/>
      <c r="AU119" s="89"/>
      <c r="AV119" s="89"/>
      <c r="AW119" s="89"/>
      <c r="AX119" s="89"/>
      <c r="AY119" s="89"/>
    </row>
    <row r="120" spans="1:51" s="47" customFormat="1" x14ac:dyDescent="0.35">
      <c r="A120" s="133"/>
      <c r="C120" s="134"/>
      <c r="E120" s="135"/>
      <c r="F120" s="135"/>
      <c r="AR120" s="89"/>
      <c r="AS120" s="89"/>
      <c r="AT120" s="89"/>
      <c r="AU120" s="89"/>
      <c r="AV120" s="89"/>
      <c r="AW120" s="89"/>
      <c r="AX120" s="89"/>
      <c r="AY120" s="89"/>
    </row>
    <row r="121" spans="1:51" s="47" customFormat="1" x14ac:dyDescent="0.35">
      <c r="A121" s="133"/>
      <c r="C121" s="134"/>
      <c r="E121" s="135"/>
      <c r="F121" s="135"/>
      <c r="AR121" s="89"/>
      <c r="AS121" s="89"/>
      <c r="AT121" s="89"/>
      <c r="AU121" s="89"/>
      <c r="AV121" s="89"/>
      <c r="AW121" s="89"/>
      <c r="AX121" s="89"/>
      <c r="AY121" s="89"/>
    </row>
    <row r="122" spans="1:51" s="47" customFormat="1" x14ac:dyDescent="0.35">
      <c r="A122" s="133"/>
      <c r="C122" s="134"/>
      <c r="E122" s="135"/>
      <c r="F122" s="135"/>
      <c r="AR122" s="89"/>
      <c r="AS122" s="89"/>
      <c r="AT122" s="89"/>
      <c r="AU122" s="89"/>
      <c r="AV122" s="89"/>
      <c r="AW122" s="89"/>
      <c r="AX122" s="89"/>
      <c r="AY122" s="89"/>
    </row>
    <row r="123" spans="1:51" s="47" customFormat="1" x14ac:dyDescent="0.35">
      <c r="A123" s="133"/>
      <c r="C123" s="134"/>
      <c r="E123" s="135"/>
      <c r="F123" s="135"/>
      <c r="AR123" s="89"/>
      <c r="AS123" s="89"/>
      <c r="AT123" s="89"/>
      <c r="AU123" s="89"/>
      <c r="AV123" s="89"/>
      <c r="AW123" s="89"/>
      <c r="AX123" s="89"/>
      <c r="AY123" s="89"/>
    </row>
    <row r="124" spans="1:51" s="47" customFormat="1" x14ac:dyDescent="0.35">
      <c r="A124" s="133"/>
      <c r="C124" s="134"/>
      <c r="E124" s="135"/>
      <c r="F124" s="135"/>
      <c r="AR124" s="89"/>
      <c r="AS124" s="89"/>
      <c r="AT124" s="89"/>
      <c r="AU124" s="89"/>
      <c r="AV124" s="89"/>
      <c r="AW124" s="89"/>
      <c r="AX124" s="89"/>
      <c r="AY124" s="89"/>
    </row>
    <row r="125" spans="1:51" s="47" customFormat="1" x14ac:dyDescent="0.35">
      <c r="A125" s="133"/>
      <c r="C125" s="134"/>
      <c r="E125" s="135"/>
      <c r="F125" s="135"/>
      <c r="AR125" s="89"/>
      <c r="AS125" s="89"/>
      <c r="AT125" s="89"/>
      <c r="AU125" s="89"/>
      <c r="AV125" s="89"/>
      <c r="AW125" s="89"/>
      <c r="AX125" s="89"/>
      <c r="AY125" s="89"/>
    </row>
    <row r="126" spans="1:51" s="47" customFormat="1" x14ac:dyDescent="0.35">
      <c r="A126" s="133"/>
      <c r="C126" s="134"/>
      <c r="E126" s="135"/>
      <c r="F126" s="135"/>
      <c r="AR126" s="89"/>
      <c r="AS126" s="89"/>
      <c r="AT126" s="89"/>
      <c r="AU126" s="89"/>
      <c r="AV126" s="89"/>
      <c r="AW126" s="89"/>
      <c r="AX126" s="89"/>
      <c r="AY126" s="89"/>
    </row>
    <row r="127" spans="1:51" s="47" customFormat="1" x14ac:dyDescent="0.35">
      <c r="A127" s="133"/>
      <c r="C127" s="134"/>
      <c r="E127" s="135"/>
      <c r="F127" s="135"/>
      <c r="AR127" s="89"/>
      <c r="AS127" s="89"/>
      <c r="AT127" s="89"/>
      <c r="AU127" s="89"/>
      <c r="AV127" s="89"/>
      <c r="AW127" s="89"/>
      <c r="AX127" s="89"/>
      <c r="AY127" s="89"/>
    </row>
    <row r="128" spans="1:51" s="47" customFormat="1" x14ac:dyDescent="0.35">
      <c r="A128" s="133"/>
      <c r="C128" s="134"/>
      <c r="E128" s="135"/>
      <c r="F128" s="135"/>
      <c r="AR128" s="89"/>
      <c r="AS128" s="89"/>
      <c r="AT128" s="89"/>
      <c r="AU128" s="89"/>
      <c r="AV128" s="89"/>
      <c r="AW128" s="89"/>
      <c r="AX128" s="89"/>
      <c r="AY128" s="89"/>
    </row>
    <row r="129" spans="1:51" s="47" customFormat="1" x14ac:dyDescent="0.35">
      <c r="A129" s="133"/>
      <c r="C129" s="134"/>
      <c r="E129" s="135"/>
      <c r="F129" s="135"/>
      <c r="AR129" s="89"/>
      <c r="AS129" s="89"/>
      <c r="AT129" s="89"/>
      <c r="AU129" s="89"/>
      <c r="AV129" s="89"/>
      <c r="AW129" s="89"/>
      <c r="AX129" s="89"/>
      <c r="AY129" s="89"/>
    </row>
    <row r="130" spans="1:51" s="47" customFormat="1" x14ac:dyDescent="0.35">
      <c r="A130" s="133"/>
      <c r="C130" s="134"/>
      <c r="E130" s="135"/>
      <c r="F130" s="135"/>
      <c r="AR130" s="89"/>
      <c r="AS130" s="89"/>
      <c r="AT130" s="89"/>
      <c r="AU130" s="89"/>
      <c r="AV130" s="89"/>
      <c r="AW130" s="89"/>
      <c r="AX130" s="89"/>
      <c r="AY130" s="89"/>
    </row>
    <row r="131" spans="1:51" s="47" customFormat="1" x14ac:dyDescent="0.35">
      <c r="A131" s="133"/>
      <c r="C131" s="134"/>
      <c r="E131" s="135"/>
      <c r="F131" s="135"/>
      <c r="AR131" s="89"/>
      <c r="AS131" s="89"/>
      <c r="AT131" s="89"/>
      <c r="AU131" s="89"/>
      <c r="AV131" s="89"/>
      <c r="AW131" s="89"/>
      <c r="AX131" s="89"/>
      <c r="AY131" s="89"/>
    </row>
    <row r="132" spans="1:51" s="47" customFormat="1" x14ac:dyDescent="0.35">
      <c r="A132" s="133"/>
      <c r="C132" s="134"/>
      <c r="E132" s="135"/>
      <c r="F132" s="135"/>
      <c r="AR132" s="89"/>
      <c r="AS132" s="89"/>
      <c r="AT132" s="89"/>
      <c r="AU132" s="89"/>
      <c r="AV132" s="89"/>
      <c r="AW132" s="89"/>
      <c r="AX132" s="89"/>
      <c r="AY132" s="89"/>
    </row>
    <row r="133" spans="1:51" s="47" customFormat="1" x14ac:dyDescent="0.35">
      <c r="A133" s="133"/>
      <c r="C133" s="134"/>
      <c r="E133" s="135"/>
      <c r="F133" s="135"/>
      <c r="AR133" s="89"/>
      <c r="AS133" s="89"/>
      <c r="AT133" s="89"/>
      <c r="AU133" s="89"/>
      <c r="AV133" s="89"/>
      <c r="AW133" s="89"/>
      <c r="AX133" s="89"/>
      <c r="AY133" s="89"/>
    </row>
    <row r="134" spans="1:51" s="47" customFormat="1" x14ac:dyDescent="0.35">
      <c r="A134" s="133"/>
      <c r="C134" s="134"/>
      <c r="E134" s="135"/>
      <c r="F134" s="135"/>
      <c r="AR134" s="89"/>
      <c r="AS134" s="89"/>
      <c r="AT134" s="89"/>
      <c r="AU134" s="89"/>
      <c r="AV134" s="89"/>
      <c r="AW134" s="89"/>
      <c r="AX134" s="89"/>
      <c r="AY134" s="89"/>
    </row>
    <row r="135" spans="1:51" s="47" customFormat="1" x14ac:dyDescent="0.35">
      <c r="A135" s="133"/>
      <c r="C135" s="134"/>
      <c r="E135" s="135"/>
      <c r="F135" s="135"/>
      <c r="AR135" s="89"/>
      <c r="AS135" s="89"/>
      <c r="AT135" s="89"/>
      <c r="AU135" s="89"/>
      <c r="AV135" s="89"/>
      <c r="AW135" s="89"/>
      <c r="AX135" s="89"/>
      <c r="AY135" s="89"/>
    </row>
    <row r="136" spans="1:51" s="47" customFormat="1" x14ac:dyDescent="0.35">
      <c r="A136" s="133"/>
      <c r="C136" s="134"/>
      <c r="E136" s="135"/>
      <c r="F136" s="135"/>
      <c r="AR136" s="89"/>
      <c r="AS136" s="89"/>
      <c r="AT136" s="89"/>
      <c r="AU136" s="89"/>
      <c r="AV136" s="89"/>
      <c r="AW136" s="89"/>
      <c r="AX136" s="89"/>
      <c r="AY136" s="89"/>
    </row>
    <row r="137" spans="1:51" s="47" customFormat="1" x14ac:dyDescent="0.35">
      <c r="A137" s="133"/>
      <c r="C137" s="134"/>
      <c r="E137" s="135"/>
      <c r="F137" s="135"/>
      <c r="AR137" s="89"/>
      <c r="AS137" s="89"/>
      <c r="AT137" s="89"/>
      <c r="AU137" s="89"/>
      <c r="AV137" s="89"/>
      <c r="AW137" s="89"/>
      <c r="AX137" s="89"/>
      <c r="AY137" s="89"/>
    </row>
    <row r="138" spans="1:51" s="47" customFormat="1" x14ac:dyDescent="0.35">
      <c r="A138" s="133"/>
      <c r="C138" s="134"/>
      <c r="E138" s="135"/>
      <c r="F138" s="135"/>
      <c r="AR138" s="89"/>
      <c r="AS138" s="89"/>
      <c r="AT138" s="89"/>
      <c r="AU138" s="89"/>
      <c r="AV138" s="89"/>
      <c r="AW138" s="89"/>
      <c r="AX138" s="89"/>
      <c r="AY138" s="89"/>
    </row>
    <row r="139" spans="1:51" s="47" customFormat="1" x14ac:dyDescent="0.35">
      <c r="A139" s="133"/>
      <c r="C139" s="134"/>
      <c r="E139" s="135"/>
      <c r="F139" s="135"/>
      <c r="AR139" s="89"/>
      <c r="AS139" s="89"/>
      <c r="AT139" s="89"/>
      <c r="AU139" s="89"/>
      <c r="AV139" s="89"/>
      <c r="AW139" s="89"/>
      <c r="AX139" s="89"/>
      <c r="AY139" s="89"/>
    </row>
    <row r="140" spans="1:51" s="47" customFormat="1" x14ac:dyDescent="0.35">
      <c r="A140" s="133"/>
      <c r="C140" s="134"/>
      <c r="E140" s="135"/>
      <c r="F140" s="135"/>
      <c r="AR140" s="89"/>
      <c r="AS140" s="89"/>
      <c r="AT140" s="89"/>
      <c r="AU140" s="89"/>
      <c r="AV140" s="89"/>
      <c r="AW140" s="89"/>
      <c r="AX140" s="89"/>
      <c r="AY140" s="89"/>
    </row>
    <row r="141" spans="1:51" s="47" customFormat="1" x14ac:dyDescent="0.35">
      <c r="A141" s="133"/>
      <c r="C141" s="134"/>
      <c r="E141" s="135"/>
      <c r="F141" s="135"/>
      <c r="AR141" s="89"/>
      <c r="AS141" s="89"/>
      <c r="AT141" s="89"/>
      <c r="AU141" s="89"/>
      <c r="AV141" s="89"/>
      <c r="AW141" s="89"/>
      <c r="AX141" s="89"/>
      <c r="AY141" s="89"/>
    </row>
    <row r="142" spans="1:51" s="47" customFormat="1" x14ac:dyDescent="0.35">
      <c r="A142" s="133"/>
      <c r="C142" s="134"/>
      <c r="E142" s="135"/>
      <c r="F142" s="135"/>
      <c r="AR142" s="89"/>
      <c r="AS142" s="89"/>
      <c r="AT142" s="89"/>
      <c r="AU142" s="89"/>
      <c r="AV142" s="89"/>
      <c r="AW142" s="89"/>
      <c r="AX142" s="89"/>
      <c r="AY142" s="89"/>
    </row>
    <row r="143" spans="1:51" s="47" customFormat="1" x14ac:dyDescent="0.35">
      <c r="A143" s="133"/>
      <c r="C143" s="134"/>
      <c r="E143" s="135"/>
      <c r="F143" s="135"/>
      <c r="AR143" s="89"/>
      <c r="AS143" s="89"/>
      <c r="AT143" s="89"/>
      <c r="AU143" s="89"/>
      <c r="AV143" s="89"/>
      <c r="AW143" s="89"/>
      <c r="AX143" s="89"/>
      <c r="AY143" s="89"/>
    </row>
    <row r="144" spans="1:51" s="47" customFormat="1" x14ac:dyDescent="0.35">
      <c r="A144" s="133"/>
      <c r="C144" s="134"/>
      <c r="E144" s="135"/>
      <c r="F144" s="135"/>
      <c r="AR144" s="89"/>
      <c r="AS144" s="89"/>
      <c r="AT144" s="89"/>
      <c r="AU144" s="89"/>
      <c r="AV144" s="89"/>
      <c r="AW144" s="89"/>
      <c r="AX144" s="89"/>
      <c r="AY144" s="89"/>
    </row>
    <row r="145" spans="1:51" s="47" customFormat="1" x14ac:dyDescent="0.35">
      <c r="A145" s="133"/>
      <c r="C145" s="134"/>
      <c r="E145" s="135"/>
      <c r="F145" s="135"/>
      <c r="AR145" s="89"/>
      <c r="AS145" s="89"/>
      <c r="AT145" s="89"/>
      <c r="AU145" s="89"/>
      <c r="AV145" s="89"/>
      <c r="AW145" s="89"/>
      <c r="AX145" s="89"/>
      <c r="AY145" s="89"/>
    </row>
    <row r="146" spans="1:51" s="47" customFormat="1" x14ac:dyDescent="0.35">
      <c r="A146" s="133"/>
      <c r="C146" s="134"/>
      <c r="E146" s="135"/>
      <c r="F146" s="135"/>
      <c r="AR146" s="89"/>
      <c r="AS146" s="89"/>
      <c r="AT146" s="89"/>
      <c r="AU146" s="89"/>
      <c r="AV146" s="89"/>
      <c r="AW146" s="89"/>
      <c r="AX146" s="89"/>
      <c r="AY146" s="89"/>
    </row>
    <row r="147" spans="1:51" s="47" customFormat="1" x14ac:dyDescent="0.35">
      <c r="A147" s="133"/>
      <c r="C147" s="134"/>
      <c r="E147" s="135"/>
      <c r="F147" s="135"/>
      <c r="AR147" s="89"/>
      <c r="AS147" s="89"/>
      <c r="AT147" s="89"/>
      <c r="AU147" s="89"/>
      <c r="AV147" s="89"/>
      <c r="AW147" s="89"/>
      <c r="AX147" s="89"/>
      <c r="AY147" s="89"/>
    </row>
    <row r="148" spans="1:51" s="47" customFormat="1" x14ac:dyDescent="0.35">
      <c r="A148" s="133"/>
      <c r="C148" s="134"/>
      <c r="E148" s="135"/>
      <c r="F148" s="135"/>
      <c r="AR148" s="89"/>
      <c r="AS148" s="89"/>
      <c r="AT148" s="89"/>
      <c r="AU148" s="89"/>
      <c r="AV148" s="89"/>
      <c r="AW148" s="89"/>
      <c r="AX148" s="89"/>
      <c r="AY148" s="89"/>
    </row>
    <row r="149" spans="1:51" s="47" customFormat="1" x14ac:dyDescent="0.35">
      <c r="A149" s="133"/>
      <c r="C149" s="134"/>
      <c r="E149" s="135"/>
      <c r="F149" s="135"/>
      <c r="AR149" s="89"/>
      <c r="AS149" s="89"/>
      <c r="AT149" s="89"/>
      <c r="AU149" s="89"/>
      <c r="AV149" s="89"/>
      <c r="AW149" s="89"/>
      <c r="AX149" s="89"/>
      <c r="AY149" s="89"/>
    </row>
    <row r="150" spans="1:51" s="47" customFormat="1" x14ac:dyDescent="0.35">
      <c r="A150" s="133"/>
      <c r="C150" s="134"/>
      <c r="E150" s="135"/>
      <c r="F150" s="135"/>
      <c r="AR150" s="89"/>
      <c r="AS150" s="89"/>
      <c r="AT150" s="89"/>
      <c r="AU150" s="89"/>
      <c r="AV150" s="89"/>
      <c r="AW150" s="89"/>
      <c r="AX150" s="89"/>
      <c r="AY150" s="89"/>
    </row>
    <row r="151" spans="1:51" s="47" customFormat="1" x14ac:dyDescent="0.35">
      <c r="A151" s="133"/>
      <c r="C151" s="134"/>
      <c r="E151" s="135"/>
      <c r="F151" s="135"/>
      <c r="AR151" s="89"/>
      <c r="AS151" s="89"/>
      <c r="AT151" s="89"/>
      <c r="AU151" s="89"/>
      <c r="AV151" s="89"/>
      <c r="AW151" s="89"/>
      <c r="AX151" s="89"/>
      <c r="AY151" s="89"/>
    </row>
    <row r="152" spans="1:51" s="47" customFormat="1" x14ac:dyDescent="0.35">
      <c r="A152" s="133"/>
      <c r="C152" s="134"/>
      <c r="E152" s="135"/>
      <c r="F152" s="135"/>
      <c r="AR152" s="89"/>
      <c r="AS152" s="89"/>
      <c r="AT152" s="89"/>
      <c r="AU152" s="89"/>
      <c r="AV152" s="89"/>
      <c r="AW152" s="89"/>
      <c r="AX152" s="89"/>
      <c r="AY152" s="89"/>
    </row>
    <row r="153" spans="1:51" s="47" customFormat="1" x14ac:dyDescent="0.35">
      <c r="A153" s="133"/>
      <c r="C153" s="134"/>
      <c r="E153" s="135"/>
      <c r="F153" s="135"/>
      <c r="AR153" s="89"/>
      <c r="AS153" s="89"/>
      <c r="AT153" s="89"/>
      <c r="AU153" s="89"/>
      <c r="AV153" s="89"/>
      <c r="AW153" s="89"/>
      <c r="AX153" s="89"/>
      <c r="AY153" s="89"/>
    </row>
    <row r="154" spans="1:51" s="47" customFormat="1" x14ac:dyDescent="0.35">
      <c r="A154" s="133"/>
      <c r="C154" s="134"/>
      <c r="E154" s="135"/>
      <c r="F154" s="135"/>
      <c r="AR154" s="89"/>
      <c r="AS154" s="89"/>
      <c r="AT154" s="89"/>
      <c r="AU154" s="89"/>
      <c r="AV154" s="89"/>
      <c r="AW154" s="89"/>
      <c r="AX154" s="89"/>
      <c r="AY154" s="89"/>
    </row>
    <row r="155" spans="1:51" s="47" customFormat="1" x14ac:dyDescent="0.35">
      <c r="A155" s="133"/>
      <c r="C155" s="134"/>
      <c r="E155" s="135"/>
      <c r="F155" s="135"/>
      <c r="AR155" s="89"/>
      <c r="AS155" s="89"/>
      <c r="AT155" s="89"/>
      <c r="AU155" s="89"/>
      <c r="AV155" s="89"/>
      <c r="AW155" s="89"/>
      <c r="AX155" s="89"/>
      <c r="AY155" s="89"/>
    </row>
    <row r="156" spans="1:51" s="47" customFormat="1" x14ac:dyDescent="0.35">
      <c r="A156" s="133"/>
      <c r="C156" s="134"/>
      <c r="E156" s="135"/>
      <c r="F156" s="135"/>
      <c r="AR156" s="89"/>
      <c r="AS156" s="89"/>
      <c r="AT156" s="89"/>
      <c r="AU156" s="89"/>
      <c r="AV156" s="89"/>
      <c r="AW156" s="89"/>
      <c r="AX156" s="89"/>
      <c r="AY156" s="89"/>
    </row>
    <row r="157" spans="1:51" s="47" customFormat="1" x14ac:dyDescent="0.35">
      <c r="A157" s="133"/>
      <c r="C157" s="134"/>
      <c r="E157" s="135"/>
      <c r="F157" s="135"/>
      <c r="AR157" s="89"/>
      <c r="AS157" s="89"/>
      <c r="AT157" s="89"/>
      <c r="AU157" s="89"/>
      <c r="AV157" s="89"/>
      <c r="AW157" s="89"/>
      <c r="AX157" s="89"/>
      <c r="AY157" s="89"/>
    </row>
    <row r="158" spans="1:51" s="47" customFormat="1" x14ac:dyDescent="0.35">
      <c r="A158" s="133"/>
      <c r="C158" s="134"/>
      <c r="E158" s="135"/>
      <c r="F158" s="135"/>
      <c r="AR158" s="89"/>
      <c r="AS158" s="89"/>
      <c r="AT158" s="89"/>
      <c r="AU158" s="89"/>
      <c r="AV158" s="89"/>
      <c r="AW158" s="89"/>
      <c r="AX158" s="89"/>
      <c r="AY158" s="89"/>
    </row>
    <row r="159" spans="1:51" s="47" customFormat="1" x14ac:dyDescent="0.35">
      <c r="A159" s="133"/>
      <c r="C159" s="134"/>
      <c r="E159" s="135"/>
      <c r="F159" s="135"/>
      <c r="AR159" s="89"/>
      <c r="AS159" s="89"/>
      <c r="AT159" s="89"/>
      <c r="AU159" s="89"/>
      <c r="AV159" s="89"/>
      <c r="AW159" s="89"/>
      <c r="AX159" s="89"/>
      <c r="AY159" s="89"/>
    </row>
    <row r="160" spans="1:51" s="47" customFormat="1" x14ac:dyDescent="0.35">
      <c r="A160" s="133"/>
      <c r="C160" s="134"/>
      <c r="E160" s="135"/>
      <c r="F160" s="135"/>
      <c r="AR160" s="89"/>
      <c r="AS160" s="89"/>
      <c r="AT160" s="89"/>
      <c r="AU160" s="89"/>
      <c r="AV160" s="89"/>
      <c r="AW160" s="89"/>
      <c r="AX160" s="89"/>
      <c r="AY160" s="89"/>
    </row>
    <row r="161" spans="1:51" s="47" customFormat="1" x14ac:dyDescent="0.35">
      <c r="A161" s="133"/>
      <c r="C161" s="134"/>
      <c r="E161" s="135"/>
      <c r="F161" s="135"/>
      <c r="AR161" s="89"/>
      <c r="AS161" s="89"/>
      <c r="AT161" s="89"/>
      <c r="AU161" s="89"/>
      <c r="AV161" s="89"/>
      <c r="AW161" s="89"/>
      <c r="AX161" s="89"/>
      <c r="AY161" s="89"/>
    </row>
    <row r="162" spans="1:51" s="47" customFormat="1" x14ac:dyDescent="0.35">
      <c r="A162" s="133"/>
      <c r="C162" s="134"/>
      <c r="E162" s="135"/>
      <c r="F162" s="135"/>
      <c r="AR162" s="89"/>
      <c r="AS162" s="89"/>
      <c r="AT162" s="89"/>
      <c r="AU162" s="89"/>
      <c r="AV162" s="89"/>
      <c r="AW162" s="89"/>
      <c r="AX162" s="89"/>
      <c r="AY162" s="89"/>
    </row>
    <row r="163" spans="1:51" s="47" customFormat="1" x14ac:dyDescent="0.35">
      <c r="A163" s="133"/>
      <c r="C163" s="134"/>
      <c r="E163" s="135"/>
      <c r="F163" s="135"/>
      <c r="AR163" s="89"/>
      <c r="AS163" s="89"/>
      <c r="AT163" s="89"/>
      <c r="AU163" s="89"/>
      <c r="AV163" s="89"/>
      <c r="AW163" s="89"/>
      <c r="AX163" s="89"/>
      <c r="AY163" s="89"/>
    </row>
    <row r="164" spans="1:51" s="47" customFormat="1" x14ac:dyDescent="0.35">
      <c r="A164" s="133"/>
      <c r="C164" s="134"/>
      <c r="E164" s="135"/>
      <c r="F164" s="135"/>
      <c r="AR164" s="89"/>
      <c r="AS164" s="89"/>
      <c r="AT164" s="89"/>
      <c r="AU164" s="89"/>
      <c r="AV164" s="89"/>
      <c r="AW164" s="89"/>
      <c r="AX164" s="89"/>
      <c r="AY164" s="89"/>
    </row>
    <row r="165" spans="1:51" s="47" customFormat="1" x14ac:dyDescent="0.35">
      <c r="A165" s="133"/>
      <c r="C165" s="134"/>
      <c r="E165" s="135"/>
      <c r="F165" s="135"/>
      <c r="AR165" s="89"/>
      <c r="AS165" s="89"/>
      <c r="AT165" s="89"/>
      <c r="AU165" s="89"/>
      <c r="AV165" s="89"/>
      <c r="AW165" s="89"/>
      <c r="AX165" s="89"/>
      <c r="AY165" s="89"/>
    </row>
    <row r="166" spans="1:51" s="47" customFormat="1" x14ac:dyDescent="0.35">
      <c r="A166" s="133"/>
      <c r="C166" s="134"/>
      <c r="E166" s="135"/>
      <c r="F166" s="135"/>
      <c r="AR166" s="89"/>
      <c r="AS166" s="89"/>
      <c r="AT166" s="89"/>
      <c r="AU166" s="89"/>
      <c r="AV166" s="89"/>
      <c r="AW166" s="89"/>
      <c r="AX166" s="89"/>
      <c r="AY166" s="89"/>
    </row>
    <row r="167" spans="1:51" s="47" customFormat="1" x14ac:dyDescent="0.35">
      <c r="A167" s="133"/>
      <c r="C167" s="134"/>
      <c r="E167" s="135"/>
      <c r="F167" s="135"/>
      <c r="AR167" s="89"/>
      <c r="AS167" s="89"/>
      <c r="AT167" s="89"/>
      <c r="AU167" s="89"/>
      <c r="AV167" s="89"/>
      <c r="AW167" s="89"/>
      <c r="AX167" s="89"/>
      <c r="AY167" s="89"/>
    </row>
    <row r="168" spans="1:51" s="47" customFormat="1" x14ac:dyDescent="0.35">
      <c r="A168" s="133"/>
      <c r="C168" s="134"/>
      <c r="E168" s="135"/>
      <c r="F168" s="135"/>
      <c r="AR168" s="89"/>
      <c r="AS168" s="89"/>
      <c r="AT168" s="89"/>
      <c r="AU168" s="89"/>
      <c r="AV168" s="89"/>
      <c r="AW168" s="89"/>
      <c r="AX168" s="89"/>
      <c r="AY168" s="89"/>
    </row>
    <row r="169" spans="1:51" s="47" customFormat="1" x14ac:dyDescent="0.35">
      <c r="A169" s="133"/>
      <c r="C169" s="134"/>
      <c r="E169" s="135"/>
      <c r="F169" s="135"/>
      <c r="AR169" s="89"/>
      <c r="AS169" s="89"/>
      <c r="AT169" s="89"/>
      <c r="AU169" s="89"/>
      <c r="AV169" s="89"/>
      <c r="AW169" s="89"/>
      <c r="AX169" s="89"/>
      <c r="AY169" s="89"/>
    </row>
    <row r="170" spans="1:51" s="47" customFormat="1" x14ac:dyDescent="0.35">
      <c r="A170" s="133"/>
      <c r="C170" s="134"/>
      <c r="E170" s="135"/>
      <c r="F170" s="135"/>
      <c r="AR170" s="89"/>
      <c r="AS170" s="89"/>
      <c r="AT170" s="89"/>
      <c r="AU170" s="89"/>
      <c r="AV170" s="89"/>
      <c r="AW170" s="89"/>
      <c r="AX170" s="89"/>
      <c r="AY170" s="89"/>
    </row>
    <row r="171" spans="1:51" s="47" customFormat="1" x14ac:dyDescent="0.35">
      <c r="A171" s="133"/>
      <c r="C171" s="134"/>
      <c r="E171" s="135"/>
      <c r="F171" s="135"/>
      <c r="AR171" s="89"/>
      <c r="AS171" s="89"/>
      <c r="AT171" s="89"/>
      <c r="AU171" s="89"/>
      <c r="AV171" s="89"/>
      <c r="AW171" s="89"/>
      <c r="AX171" s="89"/>
      <c r="AY171" s="89"/>
    </row>
    <row r="172" spans="1:51" s="47" customFormat="1" x14ac:dyDescent="0.35">
      <c r="A172" s="133"/>
      <c r="C172" s="134"/>
      <c r="E172" s="135"/>
      <c r="F172" s="135"/>
      <c r="AR172" s="89"/>
      <c r="AS172" s="89"/>
      <c r="AT172" s="89"/>
      <c r="AU172" s="89"/>
      <c r="AV172" s="89"/>
      <c r="AW172" s="89"/>
      <c r="AX172" s="89"/>
      <c r="AY172" s="89"/>
    </row>
    <row r="173" spans="1:51" s="47" customFormat="1" x14ac:dyDescent="0.35">
      <c r="A173" s="133"/>
      <c r="C173" s="134"/>
      <c r="E173" s="135"/>
      <c r="F173" s="135"/>
      <c r="AR173" s="89"/>
      <c r="AS173" s="89"/>
      <c r="AT173" s="89"/>
      <c r="AU173" s="89"/>
      <c r="AV173" s="89"/>
      <c r="AW173" s="89"/>
      <c r="AX173" s="89"/>
      <c r="AY173" s="89"/>
    </row>
    <row r="174" spans="1:51" s="47" customFormat="1" x14ac:dyDescent="0.35">
      <c r="A174" s="133"/>
      <c r="C174" s="134"/>
      <c r="E174" s="135"/>
      <c r="F174" s="135"/>
      <c r="AR174" s="89"/>
      <c r="AS174" s="89"/>
      <c r="AT174" s="89"/>
      <c r="AU174" s="89"/>
      <c r="AV174" s="89"/>
      <c r="AW174" s="89"/>
      <c r="AX174" s="89"/>
      <c r="AY174" s="89"/>
    </row>
    <row r="175" spans="1:51" s="47" customFormat="1" x14ac:dyDescent="0.35">
      <c r="A175" s="133"/>
      <c r="C175" s="134"/>
      <c r="E175" s="135"/>
      <c r="F175" s="135"/>
      <c r="AR175" s="89"/>
      <c r="AS175" s="89"/>
      <c r="AT175" s="89"/>
      <c r="AU175" s="89"/>
      <c r="AV175" s="89"/>
      <c r="AW175" s="89"/>
      <c r="AX175" s="89"/>
      <c r="AY175" s="89"/>
    </row>
    <row r="176" spans="1:51" s="47" customFormat="1" x14ac:dyDescent="0.35">
      <c r="A176" s="133"/>
      <c r="C176" s="134"/>
      <c r="E176" s="135"/>
      <c r="F176" s="135"/>
      <c r="AR176" s="89"/>
      <c r="AS176" s="89"/>
      <c r="AT176" s="89"/>
      <c r="AU176" s="89"/>
      <c r="AV176" s="89"/>
      <c r="AW176" s="89"/>
      <c r="AX176" s="89"/>
      <c r="AY176" s="89"/>
    </row>
    <row r="177" spans="1:51" s="47" customFormat="1" x14ac:dyDescent="0.35">
      <c r="A177" s="133"/>
      <c r="C177" s="134"/>
      <c r="E177" s="135"/>
      <c r="F177" s="135"/>
      <c r="AR177" s="89"/>
      <c r="AS177" s="89"/>
      <c r="AT177" s="89"/>
      <c r="AU177" s="89"/>
      <c r="AV177" s="89"/>
      <c r="AW177" s="89"/>
      <c r="AX177" s="89"/>
      <c r="AY177" s="89"/>
    </row>
    <row r="178" spans="1:51" s="47" customFormat="1" x14ac:dyDescent="0.35">
      <c r="A178" s="133"/>
      <c r="C178" s="134"/>
      <c r="E178" s="135"/>
      <c r="F178" s="135"/>
      <c r="AR178" s="89"/>
      <c r="AS178" s="89"/>
      <c r="AT178" s="89"/>
      <c r="AU178" s="89"/>
      <c r="AV178" s="89"/>
      <c r="AW178" s="89"/>
      <c r="AX178" s="89"/>
      <c r="AY178" s="89"/>
    </row>
    <row r="179" spans="1:51" s="47" customFormat="1" x14ac:dyDescent="0.35">
      <c r="A179" s="133"/>
      <c r="C179" s="134"/>
      <c r="E179" s="135"/>
      <c r="F179" s="135"/>
      <c r="AR179" s="89"/>
      <c r="AS179" s="89"/>
      <c r="AT179" s="89"/>
      <c r="AU179" s="89"/>
      <c r="AV179" s="89"/>
      <c r="AW179" s="89"/>
      <c r="AX179" s="89"/>
      <c r="AY179" s="89"/>
    </row>
    <row r="180" spans="1:51" s="47" customFormat="1" x14ac:dyDescent="0.35">
      <c r="A180" s="133"/>
      <c r="C180" s="134"/>
      <c r="E180" s="135"/>
      <c r="F180" s="135"/>
      <c r="AR180" s="89"/>
      <c r="AS180" s="89"/>
      <c r="AT180" s="89"/>
      <c r="AU180" s="89"/>
      <c r="AV180" s="89"/>
      <c r="AW180" s="89"/>
      <c r="AX180" s="89"/>
      <c r="AY180" s="89"/>
    </row>
    <row r="181" spans="1:51" s="47" customFormat="1" x14ac:dyDescent="0.35">
      <c r="A181" s="133"/>
      <c r="C181" s="134"/>
      <c r="E181" s="135"/>
      <c r="F181" s="135"/>
      <c r="AR181" s="89"/>
      <c r="AS181" s="89"/>
      <c r="AT181" s="89"/>
      <c r="AU181" s="89"/>
      <c r="AV181" s="89"/>
      <c r="AW181" s="89"/>
      <c r="AX181" s="89"/>
      <c r="AY181" s="89"/>
    </row>
    <row r="182" spans="1:51" s="47" customFormat="1" x14ac:dyDescent="0.35">
      <c r="A182" s="133"/>
      <c r="C182" s="134"/>
      <c r="E182" s="135"/>
      <c r="F182" s="135"/>
      <c r="AR182" s="89"/>
      <c r="AS182" s="89"/>
      <c r="AT182" s="89"/>
      <c r="AU182" s="89"/>
      <c r="AV182" s="89"/>
      <c r="AW182" s="89"/>
      <c r="AX182" s="89"/>
      <c r="AY182" s="89"/>
    </row>
    <row r="183" spans="1:51" s="47" customFormat="1" x14ac:dyDescent="0.35">
      <c r="A183" s="133"/>
      <c r="C183" s="134"/>
      <c r="E183" s="135"/>
      <c r="F183" s="135"/>
      <c r="AR183" s="89"/>
      <c r="AS183" s="89"/>
      <c r="AT183" s="89"/>
      <c r="AU183" s="89"/>
      <c r="AV183" s="89"/>
      <c r="AW183" s="89"/>
      <c r="AX183" s="89"/>
      <c r="AY183" s="89"/>
    </row>
    <row r="184" spans="1:51" s="47" customFormat="1" x14ac:dyDescent="0.35">
      <c r="A184" s="133"/>
      <c r="C184" s="134"/>
      <c r="E184" s="135"/>
      <c r="F184" s="135"/>
      <c r="AR184" s="89"/>
      <c r="AS184" s="89"/>
      <c r="AT184" s="89"/>
      <c r="AU184" s="89"/>
      <c r="AV184" s="89"/>
      <c r="AW184" s="89"/>
      <c r="AX184" s="89"/>
      <c r="AY184" s="89"/>
    </row>
    <row r="185" spans="1:51" s="47" customFormat="1" x14ac:dyDescent="0.35">
      <c r="A185" s="133"/>
      <c r="C185" s="134"/>
      <c r="E185" s="135"/>
      <c r="F185" s="135"/>
      <c r="AR185" s="89"/>
      <c r="AS185" s="89"/>
      <c r="AT185" s="89"/>
      <c r="AU185" s="89"/>
      <c r="AV185" s="89"/>
      <c r="AW185" s="89"/>
      <c r="AX185" s="89"/>
      <c r="AY185" s="89"/>
    </row>
    <row r="186" spans="1:51" s="47" customFormat="1" x14ac:dyDescent="0.35">
      <c r="A186" s="133"/>
      <c r="C186" s="134"/>
      <c r="E186" s="135"/>
      <c r="F186" s="135"/>
      <c r="AR186" s="89"/>
      <c r="AS186" s="89"/>
      <c r="AT186" s="89"/>
      <c r="AU186" s="89"/>
      <c r="AV186" s="89"/>
      <c r="AW186" s="89"/>
      <c r="AX186" s="89"/>
      <c r="AY186" s="89"/>
    </row>
    <row r="187" spans="1:51" s="47" customFormat="1" x14ac:dyDescent="0.35">
      <c r="A187" s="133"/>
      <c r="C187" s="134"/>
      <c r="E187" s="135"/>
      <c r="F187" s="135"/>
      <c r="AR187" s="89"/>
      <c r="AS187" s="89"/>
      <c r="AT187" s="89"/>
      <c r="AU187" s="89"/>
      <c r="AV187" s="89"/>
      <c r="AW187" s="89"/>
      <c r="AX187" s="89"/>
      <c r="AY187" s="89"/>
    </row>
    <row r="188" spans="1:51" s="47" customFormat="1" x14ac:dyDescent="0.35">
      <c r="A188" s="133"/>
      <c r="C188" s="134"/>
      <c r="E188" s="135"/>
      <c r="F188" s="135"/>
      <c r="AR188" s="89"/>
      <c r="AS188" s="89"/>
      <c r="AT188" s="89"/>
      <c r="AU188" s="89"/>
      <c r="AV188" s="89"/>
      <c r="AW188" s="89"/>
      <c r="AX188" s="89"/>
      <c r="AY188" s="89"/>
    </row>
    <row r="189" spans="1:51" s="47" customFormat="1" x14ac:dyDescent="0.35">
      <c r="A189" s="133"/>
      <c r="C189" s="134"/>
      <c r="E189" s="135"/>
      <c r="F189" s="135"/>
      <c r="AR189" s="89"/>
      <c r="AS189" s="89"/>
      <c r="AT189" s="89"/>
      <c r="AU189" s="89"/>
      <c r="AV189" s="89"/>
      <c r="AW189" s="89"/>
      <c r="AX189" s="89"/>
      <c r="AY189" s="89"/>
    </row>
    <row r="190" spans="1:51" s="47" customFormat="1" x14ac:dyDescent="0.35">
      <c r="A190" s="133"/>
      <c r="C190" s="134"/>
      <c r="E190" s="135"/>
      <c r="F190" s="135"/>
      <c r="AR190" s="89"/>
      <c r="AS190" s="89"/>
      <c r="AT190" s="89"/>
      <c r="AU190" s="89"/>
      <c r="AV190" s="89"/>
      <c r="AW190" s="89"/>
      <c r="AX190" s="89"/>
      <c r="AY190" s="89"/>
    </row>
    <row r="191" spans="1:51" s="47" customFormat="1" x14ac:dyDescent="0.35">
      <c r="A191" s="133"/>
      <c r="C191" s="134"/>
      <c r="E191" s="135"/>
      <c r="F191" s="135"/>
      <c r="AR191" s="89"/>
      <c r="AS191" s="89"/>
      <c r="AT191" s="89"/>
      <c r="AU191" s="89"/>
      <c r="AV191" s="89"/>
      <c r="AW191" s="89"/>
      <c r="AX191" s="89"/>
      <c r="AY191" s="89"/>
    </row>
    <row r="192" spans="1:51" s="47" customFormat="1" x14ac:dyDescent="0.35">
      <c r="A192" s="133"/>
      <c r="C192" s="134"/>
      <c r="E192" s="135"/>
      <c r="F192" s="135"/>
      <c r="AR192" s="89"/>
      <c r="AS192" s="89"/>
      <c r="AT192" s="89"/>
      <c r="AU192" s="89"/>
      <c r="AV192" s="89"/>
      <c r="AW192" s="89"/>
      <c r="AX192" s="89"/>
      <c r="AY192" s="89"/>
    </row>
    <row r="193" spans="1:51" s="47" customFormat="1" x14ac:dyDescent="0.35">
      <c r="A193" s="133"/>
      <c r="C193" s="134"/>
      <c r="E193" s="135"/>
      <c r="F193" s="135"/>
      <c r="AR193" s="89"/>
      <c r="AS193" s="89"/>
      <c r="AT193" s="89"/>
      <c r="AU193" s="89"/>
      <c r="AV193" s="89"/>
      <c r="AW193" s="89"/>
      <c r="AX193" s="89"/>
      <c r="AY193" s="89"/>
    </row>
    <row r="194" spans="1:51" s="47" customFormat="1" x14ac:dyDescent="0.35">
      <c r="A194" s="133"/>
      <c r="C194" s="134"/>
      <c r="E194" s="135"/>
      <c r="F194" s="135"/>
      <c r="AR194" s="89"/>
      <c r="AS194" s="89"/>
      <c r="AT194" s="89"/>
      <c r="AU194" s="89"/>
      <c r="AV194" s="89"/>
      <c r="AW194" s="89"/>
      <c r="AX194" s="89"/>
      <c r="AY194" s="89"/>
    </row>
    <row r="195" spans="1:51" s="47" customFormat="1" x14ac:dyDescent="0.35">
      <c r="A195" s="133"/>
      <c r="C195" s="134"/>
      <c r="E195" s="135"/>
      <c r="F195" s="135"/>
      <c r="AR195" s="89"/>
      <c r="AS195" s="89"/>
      <c r="AT195" s="89"/>
      <c r="AU195" s="89"/>
      <c r="AV195" s="89"/>
      <c r="AW195" s="89"/>
      <c r="AX195" s="89"/>
      <c r="AY195" s="89"/>
    </row>
    <row r="196" spans="1:51" s="47" customFormat="1" x14ac:dyDescent="0.35">
      <c r="A196" s="133"/>
      <c r="C196" s="134"/>
      <c r="E196" s="135"/>
      <c r="F196" s="135"/>
      <c r="AR196" s="89"/>
      <c r="AS196" s="89"/>
      <c r="AT196" s="89"/>
      <c r="AU196" s="89"/>
      <c r="AV196" s="89"/>
      <c r="AW196" s="89"/>
      <c r="AX196" s="89"/>
      <c r="AY196" s="89"/>
    </row>
    <row r="197" spans="1:51" s="47" customFormat="1" x14ac:dyDescent="0.35">
      <c r="A197" s="133"/>
      <c r="C197" s="134"/>
      <c r="E197" s="135"/>
      <c r="F197" s="135"/>
      <c r="AR197" s="89"/>
      <c r="AS197" s="89"/>
      <c r="AT197" s="89"/>
      <c r="AU197" s="89"/>
      <c r="AV197" s="89"/>
      <c r="AW197" s="89"/>
      <c r="AX197" s="89"/>
      <c r="AY197" s="89"/>
    </row>
    <row r="198" spans="1:51" s="47" customFormat="1" x14ac:dyDescent="0.35">
      <c r="A198" s="133"/>
      <c r="C198" s="134"/>
      <c r="E198" s="135"/>
      <c r="F198" s="135"/>
      <c r="AR198" s="89"/>
      <c r="AS198" s="89"/>
      <c r="AT198" s="89"/>
      <c r="AU198" s="89"/>
      <c r="AV198" s="89"/>
      <c r="AW198" s="89"/>
      <c r="AX198" s="89"/>
      <c r="AY198" s="89"/>
    </row>
    <row r="199" spans="1:51" s="47" customFormat="1" x14ac:dyDescent="0.35">
      <c r="A199" s="133"/>
      <c r="C199" s="134"/>
      <c r="E199" s="135"/>
      <c r="F199" s="135"/>
      <c r="AR199" s="89"/>
      <c r="AS199" s="89"/>
      <c r="AT199" s="89"/>
      <c r="AU199" s="89"/>
      <c r="AV199" s="89"/>
      <c r="AW199" s="89"/>
      <c r="AX199" s="89"/>
      <c r="AY199" s="89"/>
    </row>
    <row r="200" spans="1:51" s="47" customFormat="1" x14ac:dyDescent="0.35">
      <c r="A200" s="133"/>
      <c r="C200" s="134"/>
      <c r="E200" s="135"/>
      <c r="F200" s="135"/>
      <c r="AR200" s="89"/>
      <c r="AS200" s="89"/>
      <c r="AT200" s="89"/>
      <c r="AU200" s="89"/>
      <c r="AV200" s="89"/>
      <c r="AW200" s="89"/>
      <c r="AX200" s="89"/>
      <c r="AY200" s="89"/>
    </row>
    <row r="201" spans="1:51" s="47" customFormat="1" x14ac:dyDescent="0.35">
      <c r="A201" s="133"/>
      <c r="C201" s="134"/>
      <c r="E201" s="135"/>
      <c r="F201" s="135"/>
      <c r="AR201" s="89"/>
      <c r="AS201" s="89"/>
      <c r="AT201" s="89"/>
      <c r="AU201" s="89"/>
      <c r="AV201" s="89"/>
      <c r="AW201" s="89"/>
      <c r="AX201" s="89"/>
      <c r="AY201" s="89"/>
    </row>
    <row r="202" spans="1:51" s="47" customFormat="1" x14ac:dyDescent="0.35">
      <c r="A202" s="133"/>
      <c r="C202" s="134"/>
      <c r="E202" s="135"/>
      <c r="F202" s="135"/>
      <c r="AR202" s="89"/>
      <c r="AS202" s="89"/>
      <c r="AT202" s="89"/>
      <c r="AU202" s="89"/>
      <c r="AV202" s="89"/>
      <c r="AW202" s="89"/>
      <c r="AX202" s="89"/>
      <c r="AY202" s="89"/>
    </row>
    <row r="203" spans="1:51" s="47" customFormat="1" x14ac:dyDescent="0.35">
      <c r="A203" s="133"/>
      <c r="C203" s="134"/>
      <c r="E203" s="135"/>
      <c r="F203" s="135"/>
      <c r="AR203" s="89"/>
      <c r="AS203" s="89"/>
      <c r="AT203" s="89"/>
      <c r="AU203" s="89"/>
      <c r="AV203" s="89"/>
      <c r="AW203" s="89"/>
      <c r="AX203" s="89"/>
      <c r="AY203" s="89"/>
    </row>
    <row r="204" spans="1:51" s="47" customFormat="1" x14ac:dyDescent="0.35">
      <c r="A204" s="133"/>
      <c r="C204" s="134"/>
      <c r="E204" s="135"/>
      <c r="F204" s="135"/>
      <c r="AR204" s="89"/>
      <c r="AS204" s="89"/>
      <c r="AT204" s="89"/>
      <c r="AU204" s="89"/>
      <c r="AV204" s="89"/>
      <c r="AW204" s="89"/>
      <c r="AX204" s="89"/>
      <c r="AY204" s="89"/>
    </row>
    <row r="205" spans="1:51" s="47" customFormat="1" x14ac:dyDescent="0.35">
      <c r="A205" s="133"/>
      <c r="C205" s="134"/>
      <c r="E205" s="135"/>
      <c r="F205" s="135"/>
      <c r="AR205" s="89"/>
      <c r="AS205" s="89"/>
      <c r="AT205" s="89"/>
      <c r="AU205" s="89"/>
      <c r="AV205" s="89"/>
      <c r="AW205" s="89"/>
      <c r="AX205" s="89"/>
      <c r="AY205" s="89"/>
    </row>
    <row r="206" spans="1:51" s="47" customFormat="1" x14ac:dyDescent="0.35">
      <c r="A206" s="133"/>
      <c r="C206" s="134"/>
      <c r="E206" s="135"/>
      <c r="F206" s="135"/>
      <c r="AR206" s="89"/>
      <c r="AS206" s="89"/>
      <c r="AT206" s="89"/>
      <c r="AU206" s="89"/>
      <c r="AV206" s="89"/>
      <c r="AW206" s="89"/>
      <c r="AX206" s="89"/>
      <c r="AY206" s="89"/>
    </row>
    <row r="207" spans="1:51" s="47" customFormat="1" x14ac:dyDescent="0.35">
      <c r="A207" s="133"/>
      <c r="C207" s="134"/>
      <c r="E207" s="135"/>
      <c r="F207" s="135"/>
      <c r="AR207" s="89"/>
      <c r="AS207" s="89"/>
      <c r="AT207" s="89"/>
      <c r="AU207" s="89"/>
      <c r="AV207" s="89"/>
      <c r="AW207" s="89"/>
      <c r="AX207" s="89"/>
      <c r="AY207" s="89"/>
    </row>
    <row r="208" spans="1:51" s="47" customFormat="1" x14ac:dyDescent="0.35">
      <c r="A208" s="133"/>
      <c r="C208" s="134"/>
      <c r="E208" s="135"/>
      <c r="F208" s="135"/>
      <c r="AR208" s="89"/>
      <c r="AS208" s="89"/>
      <c r="AT208" s="89"/>
      <c r="AU208" s="89"/>
      <c r="AV208" s="89"/>
      <c r="AW208" s="89"/>
      <c r="AX208" s="89"/>
      <c r="AY208" s="89"/>
    </row>
    <row r="209" spans="1:51" s="47" customFormat="1" x14ac:dyDescent="0.35">
      <c r="A209" s="133"/>
      <c r="C209" s="134"/>
      <c r="E209" s="135"/>
      <c r="F209" s="135"/>
      <c r="AR209" s="89"/>
      <c r="AS209" s="89"/>
      <c r="AT209" s="89"/>
      <c r="AU209" s="89"/>
      <c r="AV209" s="89"/>
      <c r="AW209" s="89"/>
      <c r="AX209" s="89"/>
      <c r="AY209" s="89"/>
    </row>
    <row r="210" spans="1:51" s="47" customFormat="1" x14ac:dyDescent="0.35">
      <c r="A210" s="133"/>
      <c r="C210" s="134"/>
      <c r="E210" s="135"/>
      <c r="F210" s="135"/>
      <c r="AR210" s="89"/>
      <c r="AS210" s="89"/>
      <c r="AT210" s="89"/>
      <c r="AU210" s="89"/>
      <c r="AV210" s="89"/>
      <c r="AW210" s="89"/>
      <c r="AX210" s="89"/>
      <c r="AY210" s="89"/>
    </row>
    <row r="211" spans="1:51" s="47" customFormat="1" x14ac:dyDescent="0.35">
      <c r="A211" s="133"/>
      <c r="C211" s="134"/>
      <c r="E211" s="135"/>
      <c r="F211" s="135"/>
      <c r="AR211" s="89"/>
      <c r="AS211" s="89"/>
      <c r="AT211" s="89"/>
      <c r="AU211" s="89"/>
      <c r="AV211" s="89"/>
      <c r="AW211" s="89"/>
      <c r="AX211" s="89"/>
      <c r="AY211" s="89"/>
    </row>
    <row r="212" spans="1:51" s="47" customFormat="1" x14ac:dyDescent="0.35">
      <c r="A212" s="133"/>
      <c r="C212" s="134"/>
      <c r="E212" s="135"/>
      <c r="F212" s="135"/>
      <c r="AR212" s="89"/>
      <c r="AS212" s="89"/>
      <c r="AT212" s="89"/>
      <c r="AU212" s="89"/>
      <c r="AV212" s="89"/>
      <c r="AW212" s="89"/>
      <c r="AX212" s="89"/>
      <c r="AY212" s="89"/>
    </row>
    <row r="213" spans="1:51" s="47" customFormat="1" x14ac:dyDescent="0.35">
      <c r="A213" s="133"/>
      <c r="C213" s="134"/>
      <c r="E213" s="135"/>
      <c r="F213" s="135"/>
      <c r="AR213" s="89"/>
      <c r="AS213" s="89"/>
      <c r="AT213" s="89"/>
      <c r="AU213" s="89"/>
      <c r="AV213" s="89"/>
      <c r="AW213" s="89"/>
      <c r="AX213" s="89"/>
      <c r="AY213" s="89"/>
    </row>
    <row r="214" spans="1:51" s="47" customFormat="1" x14ac:dyDescent="0.35">
      <c r="A214" s="133"/>
      <c r="C214" s="134"/>
      <c r="E214" s="135"/>
      <c r="F214" s="135"/>
      <c r="AR214" s="89"/>
      <c r="AS214" s="89"/>
      <c r="AT214" s="89"/>
      <c r="AU214" s="89"/>
      <c r="AV214" s="89"/>
      <c r="AW214" s="89"/>
      <c r="AX214" s="89"/>
      <c r="AY214" s="89"/>
    </row>
    <row r="215" spans="1:51" s="47" customFormat="1" x14ac:dyDescent="0.35">
      <c r="A215" s="133"/>
      <c r="C215" s="134"/>
      <c r="E215" s="135"/>
      <c r="F215" s="135"/>
      <c r="AR215" s="89"/>
      <c r="AS215" s="89"/>
      <c r="AT215" s="89"/>
      <c r="AU215" s="89"/>
      <c r="AV215" s="89"/>
      <c r="AW215" s="89"/>
      <c r="AX215" s="89"/>
      <c r="AY215" s="89"/>
    </row>
    <row r="216" spans="1:51" s="47" customFormat="1" x14ac:dyDescent="0.35">
      <c r="A216" s="133"/>
      <c r="C216" s="134"/>
      <c r="E216" s="135"/>
      <c r="F216" s="135"/>
      <c r="AR216" s="89"/>
      <c r="AS216" s="89"/>
      <c r="AT216" s="89"/>
      <c r="AU216" s="89"/>
      <c r="AV216" s="89"/>
      <c r="AW216" s="89"/>
      <c r="AX216" s="89"/>
      <c r="AY216" s="89"/>
    </row>
    <row r="217" spans="1:51" s="47" customFormat="1" x14ac:dyDescent="0.35">
      <c r="A217" s="133"/>
      <c r="C217" s="134"/>
      <c r="E217" s="135"/>
      <c r="F217" s="135"/>
      <c r="AR217" s="89"/>
      <c r="AS217" s="89"/>
      <c r="AT217" s="89"/>
      <c r="AU217" s="89"/>
      <c r="AV217" s="89"/>
      <c r="AW217" s="89"/>
      <c r="AX217" s="89"/>
      <c r="AY217" s="89"/>
    </row>
    <row r="218" spans="1:51" s="47" customFormat="1" x14ac:dyDescent="0.35">
      <c r="A218" s="133"/>
      <c r="C218" s="134"/>
      <c r="E218" s="135"/>
      <c r="F218" s="135"/>
      <c r="AR218" s="89"/>
      <c r="AS218" s="89"/>
      <c r="AT218" s="89"/>
      <c r="AU218" s="89"/>
      <c r="AV218" s="89"/>
      <c r="AW218" s="89"/>
      <c r="AX218" s="89"/>
      <c r="AY218" s="89"/>
    </row>
    <row r="219" spans="1:51" s="47" customFormat="1" x14ac:dyDescent="0.35">
      <c r="A219" s="133"/>
      <c r="C219" s="134"/>
      <c r="E219" s="135"/>
      <c r="F219" s="135"/>
      <c r="AR219" s="89"/>
      <c r="AS219" s="89"/>
      <c r="AT219" s="89"/>
      <c r="AU219" s="89"/>
      <c r="AV219" s="89"/>
      <c r="AW219" s="89"/>
      <c r="AX219" s="89"/>
      <c r="AY219" s="89"/>
    </row>
    <row r="220" spans="1:51" s="47" customFormat="1" x14ac:dyDescent="0.35">
      <c r="A220" s="133"/>
      <c r="C220" s="134"/>
      <c r="E220" s="135"/>
      <c r="F220" s="135"/>
      <c r="AR220" s="89"/>
      <c r="AS220" s="89"/>
      <c r="AT220" s="89"/>
      <c r="AU220" s="89"/>
      <c r="AV220" s="89"/>
      <c r="AW220" s="89"/>
      <c r="AX220" s="89"/>
      <c r="AY220" s="89"/>
    </row>
    <row r="221" spans="1:51" s="47" customFormat="1" x14ac:dyDescent="0.35">
      <c r="A221" s="133"/>
      <c r="C221" s="134"/>
      <c r="E221" s="135"/>
      <c r="F221" s="135"/>
      <c r="AR221" s="89"/>
      <c r="AS221" s="89"/>
      <c r="AT221" s="89"/>
      <c r="AU221" s="89"/>
      <c r="AV221" s="89"/>
      <c r="AW221" s="89"/>
      <c r="AX221" s="89"/>
      <c r="AY221" s="89"/>
    </row>
    <row r="222" spans="1:51" s="47" customFormat="1" x14ac:dyDescent="0.35">
      <c r="A222" s="133"/>
      <c r="C222" s="134"/>
      <c r="E222" s="135"/>
      <c r="F222" s="135"/>
      <c r="AR222" s="89"/>
      <c r="AS222" s="89"/>
      <c r="AT222" s="89"/>
      <c r="AU222" s="89"/>
      <c r="AV222" s="89"/>
      <c r="AW222" s="89"/>
      <c r="AX222" s="89"/>
      <c r="AY222" s="89"/>
    </row>
    <row r="223" spans="1:51" s="47" customFormat="1" x14ac:dyDescent="0.35">
      <c r="A223" s="133"/>
      <c r="C223" s="134"/>
      <c r="E223" s="135"/>
      <c r="F223" s="135"/>
      <c r="AR223" s="89"/>
      <c r="AS223" s="89"/>
      <c r="AT223" s="89"/>
      <c r="AU223" s="89"/>
      <c r="AV223" s="89"/>
      <c r="AW223" s="89"/>
      <c r="AX223" s="89"/>
      <c r="AY223" s="89"/>
    </row>
    <row r="224" spans="1:51" s="47" customFormat="1" x14ac:dyDescent="0.35">
      <c r="A224" s="133"/>
      <c r="C224" s="134"/>
      <c r="E224" s="135"/>
      <c r="F224" s="135"/>
      <c r="AR224" s="89"/>
      <c r="AS224" s="89"/>
      <c r="AT224" s="89"/>
      <c r="AU224" s="89"/>
      <c r="AV224" s="89"/>
      <c r="AW224" s="89"/>
      <c r="AX224" s="89"/>
      <c r="AY224" s="89"/>
    </row>
    <row r="225" spans="1:51" s="47" customFormat="1" x14ac:dyDescent="0.35">
      <c r="A225" s="133"/>
      <c r="C225" s="134"/>
      <c r="E225" s="135"/>
      <c r="F225" s="135"/>
      <c r="AR225" s="89"/>
      <c r="AS225" s="89"/>
      <c r="AT225" s="89"/>
      <c r="AU225" s="89"/>
      <c r="AV225" s="89"/>
      <c r="AW225" s="89"/>
      <c r="AX225" s="89"/>
      <c r="AY225" s="89"/>
    </row>
    <row r="226" spans="1:51" s="47" customFormat="1" x14ac:dyDescent="0.35">
      <c r="A226" s="133"/>
      <c r="C226" s="134"/>
      <c r="E226" s="135"/>
      <c r="F226" s="135"/>
      <c r="AR226" s="89"/>
      <c r="AS226" s="89"/>
      <c r="AT226" s="89"/>
      <c r="AU226" s="89"/>
      <c r="AV226" s="89"/>
      <c r="AW226" s="89"/>
      <c r="AX226" s="89"/>
      <c r="AY226" s="89"/>
    </row>
    <row r="227" spans="1:51" s="47" customFormat="1" x14ac:dyDescent="0.35">
      <c r="A227" s="133"/>
      <c r="C227" s="134"/>
      <c r="E227" s="135"/>
      <c r="F227" s="135"/>
      <c r="AR227" s="89"/>
      <c r="AS227" s="89"/>
      <c r="AT227" s="89"/>
      <c r="AU227" s="89"/>
      <c r="AV227" s="89"/>
      <c r="AW227" s="89"/>
      <c r="AX227" s="89"/>
      <c r="AY227" s="89"/>
    </row>
    <row r="228" spans="1:51" s="47" customFormat="1" x14ac:dyDescent="0.35">
      <c r="A228" s="133"/>
      <c r="C228" s="134"/>
      <c r="E228" s="135"/>
      <c r="F228" s="135"/>
      <c r="AR228" s="89"/>
      <c r="AS228" s="89"/>
      <c r="AT228" s="89"/>
      <c r="AU228" s="89"/>
      <c r="AV228" s="89"/>
      <c r="AW228" s="89"/>
      <c r="AX228" s="89"/>
      <c r="AY228" s="89"/>
    </row>
    <row r="229" spans="1:51" s="47" customFormat="1" x14ac:dyDescent="0.35">
      <c r="A229" s="133"/>
      <c r="C229" s="134"/>
      <c r="E229" s="135"/>
      <c r="F229" s="135"/>
      <c r="AR229" s="89"/>
      <c r="AS229" s="89"/>
      <c r="AT229" s="89"/>
      <c r="AU229" s="89"/>
      <c r="AV229" s="89"/>
      <c r="AW229" s="89"/>
      <c r="AX229" s="89"/>
      <c r="AY229" s="89"/>
    </row>
    <row r="230" spans="1:51" s="47" customFormat="1" x14ac:dyDescent="0.35">
      <c r="A230" s="133"/>
      <c r="C230" s="134"/>
      <c r="E230" s="135"/>
      <c r="F230" s="135"/>
      <c r="AR230" s="89"/>
      <c r="AS230" s="89"/>
      <c r="AT230" s="89"/>
      <c r="AU230" s="89"/>
      <c r="AV230" s="89"/>
      <c r="AW230" s="89"/>
      <c r="AX230" s="89"/>
      <c r="AY230" s="89"/>
    </row>
    <row r="231" spans="1:51" s="47" customFormat="1" x14ac:dyDescent="0.35">
      <c r="A231" s="133"/>
      <c r="C231" s="134"/>
      <c r="E231" s="135"/>
      <c r="F231" s="135"/>
      <c r="AR231" s="89"/>
      <c r="AS231" s="89"/>
      <c r="AT231" s="89"/>
      <c r="AU231" s="89"/>
      <c r="AV231" s="89"/>
      <c r="AW231" s="89"/>
      <c r="AX231" s="89"/>
      <c r="AY231" s="89"/>
    </row>
    <row r="232" spans="1:51" s="47" customFormat="1" x14ac:dyDescent="0.35">
      <c r="A232" s="133"/>
      <c r="C232" s="134"/>
      <c r="E232" s="135"/>
      <c r="F232" s="135"/>
      <c r="AR232" s="89"/>
      <c r="AS232" s="89"/>
      <c r="AT232" s="89"/>
      <c r="AU232" s="89"/>
      <c r="AV232" s="89"/>
      <c r="AW232" s="89"/>
      <c r="AX232" s="89"/>
      <c r="AY232" s="89"/>
    </row>
    <row r="233" spans="1:51" s="47" customFormat="1" x14ac:dyDescent="0.35">
      <c r="A233" s="133"/>
      <c r="C233" s="134"/>
      <c r="E233" s="135"/>
      <c r="F233" s="135"/>
      <c r="AR233" s="89"/>
      <c r="AS233" s="89"/>
      <c r="AT233" s="89"/>
      <c r="AU233" s="89"/>
      <c r="AV233" s="89"/>
      <c r="AW233" s="89"/>
      <c r="AX233" s="89"/>
      <c r="AY233" s="89"/>
    </row>
    <row r="234" spans="1:51" s="47" customFormat="1" x14ac:dyDescent="0.35">
      <c r="A234" s="133"/>
      <c r="C234" s="134"/>
      <c r="E234" s="135"/>
      <c r="F234" s="135"/>
      <c r="AR234" s="89"/>
      <c r="AS234" s="89"/>
      <c r="AT234" s="89"/>
      <c r="AU234" s="89"/>
      <c r="AV234" s="89"/>
      <c r="AW234" s="89"/>
      <c r="AX234" s="89"/>
      <c r="AY234" s="89"/>
    </row>
    <row r="235" spans="1:51" s="47" customFormat="1" x14ac:dyDescent="0.35">
      <c r="A235" s="133"/>
      <c r="C235" s="134"/>
      <c r="E235" s="135"/>
      <c r="F235" s="135"/>
      <c r="AR235" s="89"/>
      <c r="AS235" s="89"/>
      <c r="AT235" s="89"/>
      <c r="AU235" s="89"/>
      <c r="AV235" s="89"/>
      <c r="AW235" s="89"/>
      <c r="AX235" s="89"/>
      <c r="AY235" s="89"/>
    </row>
    <row r="236" spans="1:51" s="47" customFormat="1" x14ac:dyDescent="0.35">
      <c r="A236" s="133"/>
      <c r="C236" s="134"/>
      <c r="E236" s="135"/>
      <c r="F236" s="135"/>
      <c r="AR236" s="89"/>
      <c r="AS236" s="89"/>
      <c r="AT236" s="89"/>
      <c r="AU236" s="89"/>
      <c r="AV236" s="89"/>
      <c r="AW236" s="89"/>
      <c r="AX236" s="89"/>
      <c r="AY236" s="89"/>
    </row>
    <row r="237" spans="1:51" s="47" customFormat="1" x14ac:dyDescent="0.35">
      <c r="A237" s="133"/>
      <c r="C237" s="134"/>
      <c r="E237" s="135"/>
      <c r="F237" s="135"/>
      <c r="AR237" s="89"/>
      <c r="AS237" s="89"/>
      <c r="AT237" s="89"/>
      <c r="AU237" s="89"/>
      <c r="AV237" s="89"/>
      <c r="AW237" s="89"/>
      <c r="AX237" s="89"/>
      <c r="AY237" s="89"/>
    </row>
    <row r="238" spans="1:51" s="47" customFormat="1" x14ac:dyDescent="0.35">
      <c r="A238" s="133"/>
      <c r="C238" s="134"/>
      <c r="E238" s="135"/>
      <c r="F238" s="135"/>
      <c r="AR238" s="89"/>
      <c r="AS238" s="89"/>
      <c r="AT238" s="89"/>
      <c r="AU238" s="89"/>
      <c r="AV238" s="89"/>
      <c r="AW238" s="89"/>
      <c r="AX238" s="89"/>
      <c r="AY238" s="89"/>
    </row>
    <row r="239" spans="1:51" s="47" customFormat="1" x14ac:dyDescent="0.35">
      <c r="A239" s="133"/>
      <c r="C239" s="134"/>
      <c r="E239" s="135"/>
      <c r="F239" s="135"/>
      <c r="AR239" s="89"/>
      <c r="AS239" s="89"/>
      <c r="AT239" s="89"/>
      <c r="AU239" s="89"/>
      <c r="AV239" s="89"/>
      <c r="AW239" s="89"/>
      <c r="AX239" s="89"/>
      <c r="AY239" s="89"/>
    </row>
    <row r="240" spans="1:51" s="47" customFormat="1" x14ac:dyDescent="0.35">
      <c r="A240" s="133"/>
      <c r="C240" s="134"/>
      <c r="E240" s="135"/>
      <c r="F240" s="135"/>
      <c r="AR240" s="89"/>
      <c r="AS240" s="89"/>
      <c r="AT240" s="89"/>
      <c r="AU240" s="89"/>
      <c r="AV240" s="89"/>
      <c r="AW240" s="89"/>
      <c r="AX240" s="89"/>
      <c r="AY240" s="89"/>
    </row>
    <row r="241" spans="1:51" s="47" customFormat="1" x14ac:dyDescent="0.35">
      <c r="A241" s="133"/>
      <c r="C241" s="134"/>
      <c r="E241" s="135"/>
      <c r="F241" s="135"/>
      <c r="AR241" s="89"/>
      <c r="AS241" s="89"/>
      <c r="AT241" s="89"/>
      <c r="AU241" s="89"/>
      <c r="AV241" s="89"/>
      <c r="AW241" s="89"/>
      <c r="AX241" s="89"/>
      <c r="AY241" s="89"/>
    </row>
    <row r="242" spans="1:51" s="47" customFormat="1" x14ac:dyDescent="0.35">
      <c r="A242" s="133"/>
      <c r="C242" s="134"/>
      <c r="E242" s="135"/>
      <c r="F242" s="135"/>
      <c r="AR242" s="89"/>
      <c r="AS242" s="89"/>
      <c r="AT242" s="89"/>
      <c r="AU242" s="89"/>
      <c r="AV242" s="89"/>
      <c r="AW242" s="89"/>
      <c r="AX242" s="89"/>
      <c r="AY242" s="89"/>
    </row>
    <row r="243" spans="1:51" s="47" customFormat="1" x14ac:dyDescent="0.35">
      <c r="A243" s="133"/>
      <c r="C243" s="134"/>
      <c r="E243" s="135"/>
      <c r="F243" s="135"/>
      <c r="AR243" s="89"/>
      <c r="AS243" s="89"/>
      <c r="AT243" s="89"/>
      <c r="AU243" s="89"/>
      <c r="AV243" s="89"/>
      <c r="AW243" s="89"/>
      <c r="AX243" s="89"/>
      <c r="AY243" s="89"/>
    </row>
    <row r="244" spans="1:51" s="47" customFormat="1" x14ac:dyDescent="0.35">
      <c r="A244" s="133"/>
      <c r="C244" s="134"/>
      <c r="E244" s="135"/>
      <c r="F244" s="135"/>
      <c r="AR244" s="89"/>
      <c r="AS244" s="89"/>
      <c r="AT244" s="89"/>
      <c r="AU244" s="89"/>
      <c r="AV244" s="89"/>
      <c r="AW244" s="89"/>
      <c r="AX244" s="89"/>
      <c r="AY244" s="89"/>
    </row>
    <row r="245" spans="1:51" s="47" customFormat="1" x14ac:dyDescent="0.35">
      <c r="A245" s="133"/>
      <c r="C245" s="134"/>
      <c r="E245" s="135"/>
      <c r="F245" s="135"/>
      <c r="AR245" s="89"/>
      <c r="AS245" s="89"/>
      <c r="AT245" s="89"/>
      <c r="AU245" s="89"/>
      <c r="AV245" s="89"/>
      <c r="AW245" s="89"/>
      <c r="AX245" s="89"/>
      <c r="AY245" s="89"/>
    </row>
    <row r="246" spans="1:51" s="47" customFormat="1" x14ac:dyDescent="0.35">
      <c r="A246" s="133"/>
      <c r="C246" s="134"/>
      <c r="E246" s="135"/>
      <c r="F246" s="135"/>
      <c r="AR246" s="89"/>
      <c r="AS246" s="89"/>
      <c r="AT246" s="89"/>
      <c r="AU246" s="89"/>
      <c r="AV246" s="89"/>
      <c r="AW246" s="89"/>
      <c r="AX246" s="89"/>
      <c r="AY246" s="89"/>
    </row>
    <row r="247" spans="1:51" s="47" customFormat="1" x14ac:dyDescent="0.35">
      <c r="A247" s="133"/>
      <c r="C247" s="134"/>
      <c r="E247" s="135"/>
      <c r="F247" s="135"/>
      <c r="AR247" s="89"/>
      <c r="AS247" s="89"/>
      <c r="AT247" s="89"/>
      <c r="AU247" s="89"/>
      <c r="AV247" s="89"/>
      <c r="AW247" s="89"/>
      <c r="AX247" s="89"/>
      <c r="AY247" s="89"/>
    </row>
    <row r="248" spans="1:51" s="47" customFormat="1" x14ac:dyDescent="0.35">
      <c r="A248" s="133"/>
      <c r="C248" s="134"/>
      <c r="E248" s="135"/>
      <c r="F248" s="135"/>
      <c r="AR248" s="89"/>
      <c r="AS248" s="89"/>
      <c r="AT248" s="89"/>
      <c r="AU248" s="89"/>
      <c r="AV248" s="89"/>
      <c r="AW248" s="89"/>
      <c r="AX248" s="89"/>
      <c r="AY248" s="89"/>
    </row>
    <row r="249" spans="1:51" s="47" customFormat="1" x14ac:dyDescent="0.35">
      <c r="A249" s="133"/>
      <c r="C249" s="134"/>
      <c r="E249" s="135"/>
      <c r="F249" s="135"/>
      <c r="AR249" s="89"/>
      <c r="AS249" s="89"/>
      <c r="AT249" s="89"/>
      <c r="AU249" s="89"/>
      <c r="AV249" s="89"/>
      <c r="AW249" s="89"/>
      <c r="AX249" s="89"/>
      <c r="AY249" s="89"/>
    </row>
    <row r="250" spans="1:51" s="47" customFormat="1" x14ac:dyDescent="0.35">
      <c r="A250" s="133"/>
      <c r="C250" s="134"/>
      <c r="E250" s="135"/>
      <c r="F250" s="135"/>
      <c r="AR250" s="89"/>
      <c r="AS250" s="89"/>
      <c r="AT250" s="89"/>
      <c r="AU250" s="89"/>
      <c r="AV250" s="89"/>
      <c r="AW250" s="89"/>
      <c r="AX250" s="89"/>
      <c r="AY250" s="89"/>
    </row>
    <row r="251" spans="1:51" s="47" customFormat="1" x14ac:dyDescent="0.35">
      <c r="A251" s="133"/>
      <c r="C251" s="134"/>
      <c r="E251" s="135"/>
      <c r="F251" s="135"/>
      <c r="AR251" s="89"/>
      <c r="AS251" s="89"/>
      <c r="AT251" s="89"/>
      <c r="AU251" s="89"/>
      <c r="AV251" s="89"/>
      <c r="AW251" s="89"/>
      <c r="AX251" s="89"/>
      <c r="AY251" s="89"/>
    </row>
    <row r="252" spans="1:51" s="47" customFormat="1" x14ac:dyDescent="0.35">
      <c r="A252" s="133"/>
      <c r="C252" s="134"/>
      <c r="E252" s="135"/>
      <c r="F252" s="135"/>
      <c r="AR252" s="89"/>
      <c r="AS252" s="89"/>
      <c r="AT252" s="89"/>
      <c r="AU252" s="89"/>
      <c r="AV252" s="89"/>
      <c r="AW252" s="89"/>
      <c r="AX252" s="89"/>
      <c r="AY252" s="89"/>
    </row>
    <row r="253" spans="1:51" s="47" customFormat="1" x14ac:dyDescent="0.35">
      <c r="A253" s="133"/>
      <c r="C253" s="134"/>
      <c r="E253" s="135"/>
      <c r="F253" s="135"/>
      <c r="AR253" s="89"/>
      <c r="AS253" s="89"/>
      <c r="AT253" s="89"/>
      <c r="AU253" s="89"/>
      <c r="AV253" s="89"/>
      <c r="AW253" s="89"/>
      <c r="AX253" s="89"/>
      <c r="AY253" s="89"/>
    </row>
    <row r="254" spans="1:51" s="47" customFormat="1" x14ac:dyDescent="0.35">
      <c r="A254" s="133"/>
      <c r="C254" s="134"/>
      <c r="E254" s="135"/>
      <c r="F254" s="135"/>
      <c r="AR254" s="89"/>
      <c r="AS254" s="89"/>
      <c r="AT254" s="89"/>
      <c r="AU254" s="89"/>
      <c r="AV254" s="89"/>
      <c r="AW254" s="89"/>
      <c r="AX254" s="89"/>
      <c r="AY254" s="89"/>
    </row>
    <row r="255" spans="1:51" s="47" customFormat="1" x14ac:dyDescent="0.35">
      <c r="A255" s="133"/>
      <c r="C255" s="134"/>
      <c r="E255" s="135"/>
      <c r="F255" s="135"/>
      <c r="AR255" s="89"/>
      <c r="AS255" s="89"/>
      <c r="AT255" s="89"/>
      <c r="AU255" s="89"/>
      <c r="AV255" s="89"/>
      <c r="AW255" s="89"/>
      <c r="AX255" s="89"/>
      <c r="AY255" s="89"/>
    </row>
    <row r="256" spans="1:51" s="47" customFormat="1" x14ac:dyDescent="0.35">
      <c r="A256" s="133"/>
      <c r="C256" s="134"/>
      <c r="E256" s="135"/>
      <c r="F256" s="135"/>
      <c r="AR256" s="89"/>
      <c r="AS256" s="89"/>
      <c r="AT256" s="89"/>
      <c r="AU256" s="89"/>
      <c r="AV256" s="89"/>
      <c r="AW256" s="89"/>
      <c r="AX256" s="89"/>
      <c r="AY256" s="89"/>
    </row>
    <row r="257" spans="1:51" s="47" customFormat="1" x14ac:dyDescent="0.35">
      <c r="A257" s="133"/>
      <c r="C257" s="134"/>
      <c r="E257" s="135"/>
      <c r="F257" s="135"/>
      <c r="AR257" s="89"/>
      <c r="AS257" s="89"/>
      <c r="AT257" s="89"/>
      <c r="AU257" s="89"/>
      <c r="AV257" s="89"/>
      <c r="AW257" s="89"/>
      <c r="AX257" s="89"/>
      <c r="AY257" s="89"/>
    </row>
    <row r="258" spans="1:51" s="47" customFormat="1" x14ac:dyDescent="0.35">
      <c r="A258" s="133"/>
      <c r="C258" s="134"/>
      <c r="E258" s="135"/>
      <c r="F258" s="135"/>
      <c r="AR258" s="89"/>
      <c r="AS258" s="89"/>
      <c r="AT258" s="89"/>
      <c r="AU258" s="89"/>
      <c r="AV258" s="89"/>
      <c r="AW258" s="89"/>
      <c r="AX258" s="89"/>
      <c r="AY258" s="89"/>
    </row>
    <row r="259" spans="1:51" s="47" customFormat="1" x14ac:dyDescent="0.35">
      <c r="A259" s="133"/>
      <c r="C259" s="134"/>
      <c r="E259" s="135"/>
      <c r="F259" s="135"/>
      <c r="AR259" s="89"/>
      <c r="AS259" s="89"/>
      <c r="AT259" s="89"/>
      <c r="AU259" s="89"/>
      <c r="AV259" s="89"/>
      <c r="AW259" s="89"/>
      <c r="AX259" s="89"/>
      <c r="AY259" s="89"/>
    </row>
    <row r="260" spans="1:51" s="47" customFormat="1" x14ac:dyDescent="0.35">
      <c r="A260" s="133"/>
      <c r="C260" s="134"/>
      <c r="E260" s="135"/>
      <c r="F260" s="135"/>
      <c r="AR260" s="89"/>
      <c r="AS260" s="89"/>
      <c r="AT260" s="89"/>
      <c r="AU260" s="89"/>
      <c r="AV260" s="89"/>
      <c r="AW260" s="89"/>
      <c r="AX260" s="89"/>
      <c r="AY260" s="89"/>
    </row>
    <row r="261" spans="1:51" s="47" customFormat="1" x14ac:dyDescent="0.35">
      <c r="A261" s="133"/>
      <c r="C261" s="134"/>
      <c r="E261" s="135"/>
      <c r="F261" s="135"/>
      <c r="AR261" s="89"/>
      <c r="AS261" s="89"/>
      <c r="AT261" s="89"/>
      <c r="AU261" s="89"/>
      <c r="AV261" s="89"/>
      <c r="AW261" s="89"/>
      <c r="AX261" s="89"/>
      <c r="AY261" s="89"/>
    </row>
    <row r="262" spans="1:51" s="47" customFormat="1" x14ac:dyDescent="0.35">
      <c r="A262" s="133"/>
      <c r="C262" s="134"/>
      <c r="E262" s="135"/>
      <c r="F262" s="135"/>
      <c r="AR262" s="89"/>
      <c r="AS262" s="89"/>
      <c r="AT262" s="89"/>
      <c r="AU262" s="89"/>
      <c r="AV262" s="89"/>
      <c r="AW262" s="89"/>
      <c r="AX262" s="89"/>
      <c r="AY262" s="89"/>
    </row>
    <row r="263" spans="1:51" s="47" customFormat="1" x14ac:dyDescent="0.35">
      <c r="A263" s="133"/>
      <c r="C263" s="134"/>
      <c r="E263" s="135"/>
      <c r="F263" s="135"/>
      <c r="AR263" s="89"/>
      <c r="AS263" s="89"/>
      <c r="AT263" s="89"/>
      <c r="AU263" s="89"/>
      <c r="AV263" s="89"/>
      <c r="AW263" s="89"/>
      <c r="AX263" s="89"/>
      <c r="AY263" s="89"/>
    </row>
    <row r="264" spans="1:51" s="47" customFormat="1" x14ac:dyDescent="0.35">
      <c r="A264" s="133"/>
      <c r="C264" s="134"/>
      <c r="E264" s="135"/>
      <c r="F264" s="135"/>
      <c r="AR264" s="89"/>
      <c r="AS264" s="89"/>
      <c r="AT264" s="89"/>
      <c r="AU264" s="89"/>
      <c r="AV264" s="89"/>
      <c r="AW264" s="89"/>
      <c r="AX264" s="89"/>
      <c r="AY264" s="89"/>
    </row>
    <row r="265" spans="1:51" s="47" customFormat="1" x14ac:dyDescent="0.35">
      <c r="A265" s="133"/>
      <c r="C265" s="134"/>
      <c r="E265" s="135"/>
      <c r="F265" s="135"/>
      <c r="AR265" s="89"/>
      <c r="AS265" s="89"/>
      <c r="AT265" s="89"/>
      <c r="AU265" s="89"/>
      <c r="AV265" s="89"/>
      <c r="AW265" s="89"/>
      <c r="AX265" s="89"/>
      <c r="AY265" s="89"/>
    </row>
    <row r="266" spans="1:51" s="47" customFormat="1" x14ac:dyDescent="0.35">
      <c r="A266" s="133"/>
      <c r="C266" s="134"/>
      <c r="E266" s="135"/>
      <c r="F266" s="135"/>
      <c r="AR266" s="89"/>
      <c r="AS266" s="89"/>
      <c r="AT266" s="89"/>
      <c r="AU266" s="89"/>
      <c r="AV266" s="89"/>
      <c r="AW266" s="89"/>
      <c r="AX266" s="89"/>
      <c r="AY266" s="89"/>
    </row>
    <row r="267" spans="1:51" s="47" customFormat="1" x14ac:dyDescent="0.35">
      <c r="A267" s="133"/>
      <c r="C267" s="134"/>
      <c r="E267" s="135"/>
      <c r="F267" s="135"/>
      <c r="AR267" s="89"/>
      <c r="AS267" s="89"/>
      <c r="AT267" s="89"/>
      <c r="AU267" s="89"/>
      <c r="AV267" s="89"/>
      <c r="AW267" s="89"/>
      <c r="AX267" s="89"/>
      <c r="AY267" s="89"/>
    </row>
    <row r="268" spans="1:51" s="47" customFormat="1" x14ac:dyDescent="0.35">
      <c r="A268" s="133"/>
      <c r="C268" s="134"/>
      <c r="E268" s="135"/>
      <c r="F268" s="135"/>
      <c r="AR268" s="89"/>
      <c r="AS268" s="89"/>
      <c r="AT268" s="89"/>
      <c r="AU268" s="89"/>
      <c r="AV268" s="89"/>
      <c r="AW268" s="89"/>
      <c r="AX268" s="89"/>
      <c r="AY268" s="89"/>
    </row>
    <row r="269" spans="1:51" s="47" customFormat="1" x14ac:dyDescent="0.35">
      <c r="A269" s="133"/>
      <c r="C269" s="134"/>
      <c r="E269" s="135"/>
      <c r="F269" s="135"/>
      <c r="AR269" s="89"/>
      <c r="AS269" s="89"/>
      <c r="AT269" s="89"/>
      <c r="AU269" s="89"/>
      <c r="AV269" s="89"/>
      <c r="AW269" s="89"/>
      <c r="AX269" s="89"/>
      <c r="AY269" s="89"/>
    </row>
    <row r="270" spans="1:51" s="47" customFormat="1" x14ac:dyDescent="0.35">
      <c r="A270" s="133"/>
      <c r="C270" s="134"/>
      <c r="E270" s="135"/>
      <c r="F270" s="135"/>
      <c r="AR270" s="89"/>
      <c r="AS270" s="89"/>
      <c r="AT270" s="89"/>
      <c r="AU270" s="89"/>
      <c r="AV270" s="89"/>
      <c r="AW270" s="89"/>
      <c r="AX270" s="89"/>
      <c r="AY270" s="89"/>
    </row>
    <row r="271" spans="1:51" s="47" customFormat="1" x14ac:dyDescent="0.35">
      <c r="A271" s="133"/>
      <c r="C271" s="134"/>
      <c r="E271" s="135"/>
      <c r="F271" s="135"/>
      <c r="AR271" s="89"/>
      <c r="AS271" s="89"/>
      <c r="AT271" s="89"/>
      <c r="AU271" s="89"/>
      <c r="AV271" s="89"/>
      <c r="AW271" s="89"/>
      <c r="AX271" s="89"/>
      <c r="AY271" s="89"/>
    </row>
    <row r="272" spans="1:51" s="47" customFormat="1" x14ac:dyDescent="0.35">
      <c r="A272" s="133"/>
      <c r="C272" s="134"/>
      <c r="E272" s="135"/>
      <c r="F272" s="135"/>
      <c r="AR272" s="89"/>
      <c r="AS272" s="89"/>
      <c r="AT272" s="89"/>
      <c r="AU272" s="89"/>
      <c r="AV272" s="89"/>
      <c r="AW272" s="89"/>
      <c r="AX272" s="89"/>
      <c r="AY272" s="89"/>
    </row>
    <row r="273" spans="1:51" s="47" customFormat="1" x14ac:dyDescent="0.35">
      <c r="A273" s="133"/>
      <c r="C273" s="134"/>
      <c r="E273" s="135"/>
      <c r="F273" s="135"/>
      <c r="AR273" s="89"/>
      <c r="AS273" s="89"/>
      <c r="AT273" s="89"/>
      <c r="AU273" s="89"/>
      <c r="AV273" s="89"/>
      <c r="AW273" s="89"/>
      <c r="AX273" s="89"/>
      <c r="AY273" s="89"/>
    </row>
    <row r="274" spans="1:51" s="47" customFormat="1" x14ac:dyDescent="0.35">
      <c r="A274" s="133"/>
      <c r="C274" s="134"/>
      <c r="E274" s="135"/>
      <c r="F274" s="135"/>
      <c r="AR274" s="89"/>
      <c r="AS274" s="89"/>
      <c r="AT274" s="89"/>
      <c r="AU274" s="89"/>
      <c r="AV274" s="89"/>
      <c r="AW274" s="89"/>
      <c r="AX274" s="89"/>
      <c r="AY274" s="89"/>
    </row>
    <row r="275" spans="1:51" s="47" customFormat="1" x14ac:dyDescent="0.35">
      <c r="A275" s="133"/>
      <c r="C275" s="134"/>
      <c r="E275" s="135"/>
      <c r="F275" s="135"/>
      <c r="AR275" s="89"/>
      <c r="AS275" s="89"/>
      <c r="AT275" s="89"/>
      <c r="AU275" s="89"/>
      <c r="AV275" s="89"/>
      <c r="AW275" s="89"/>
      <c r="AX275" s="89"/>
      <c r="AY275" s="89"/>
    </row>
    <row r="276" spans="1:51" s="47" customFormat="1" x14ac:dyDescent="0.35">
      <c r="A276" s="133"/>
      <c r="C276" s="134"/>
      <c r="E276" s="135"/>
      <c r="F276" s="135"/>
      <c r="AR276" s="89"/>
      <c r="AS276" s="89"/>
      <c r="AT276" s="89"/>
      <c r="AU276" s="89"/>
      <c r="AV276" s="89"/>
      <c r="AW276" s="89"/>
      <c r="AX276" s="89"/>
      <c r="AY276" s="89"/>
    </row>
    <row r="277" spans="1:51" s="47" customFormat="1" x14ac:dyDescent="0.35">
      <c r="A277" s="133"/>
      <c r="C277" s="134"/>
      <c r="E277" s="135"/>
      <c r="F277" s="135"/>
      <c r="AR277" s="89"/>
      <c r="AS277" s="89"/>
      <c r="AT277" s="89"/>
      <c r="AU277" s="89"/>
      <c r="AV277" s="89"/>
      <c r="AW277" s="89"/>
      <c r="AX277" s="89"/>
      <c r="AY277" s="89"/>
    </row>
    <row r="278" spans="1:51" s="47" customFormat="1" x14ac:dyDescent="0.35">
      <c r="A278" s="133"/>
      <c r="C278" s="134"/>
      <c r="E278" s="135"/>
      <c r="F278" s="135"/>
      <c r="AR278" s="89"/>
      <c r="AS278" s="89"/>
      <c r="AT278" s="89"/>
      <c r="AU278" s="89"/>
      <c r="AV278" s="89"/>
      <c r="AW278" s="89"/>
      <c r="AX278" s="89"/>
      <c r="AY278" s="89"/>
    </row>
    <row r="279" spans="1:51" s="47" customFormat="1" x14ac:dyDescent="0.35">
      <c r="A279" s="133"/>
      <c r="C279" s="134"/>
      <c r="E279" s="135"/>
      <c r="F279" s="135"/>
      <c r="AR279" s="89"/>
      <c r="AS279" s="89"/>
      <c r="AT279" s="89"/>
      <c r="AU279" s="89"/>
      <c r="AV279" s="89"/>
      <c r="AW279" s="89"/>
      <c r="AX279" s="89"/>
      <c r="AY279" s="89"/>
    </row>
    <row r="280" spans="1:51" s="47" customFormat="1" x14ac:dyDescent="0.35">
      <c r="A280" s="133"/>
      <c r="C280" s="134"/>
      <c r="E280" s="135"/>
      <c r="F280" s="135"/>
      <c r="AR280" s="89"/>
      <c r="AS280" s="89"/>
      <c r="AT280" s="89"/>
      <c r="AU280" s="89"/>
      <c r="AV280" s="89"/>
      <c r="AW280" s="89"/>
      <c r="AX280" s="89"/>
      <c r="AY280" s="89"/>
    </row>
    <row r="281" spans="1:51" s="47" customFormat="1" x14ac:dyDescent="0.35">
      <c r="A281" s="133"/>
      <c r="C281" s="134"/>
      <c r="E281" s="135"/>
      <c r="F281" s="135"/>
      <c r="AR281" s="89"/>
      <c r="AS281" s="89"/>
      <c r="AT281" s="89"/>
      <c r="AU281" s="89"/>
      <c r="AV281" s="89"/>
      <c r="AW281" s="89"/>
      <c r="AX281" s="89"/>
      <c r="AY281" s="89"/>
    </row>
    <row r="282" spans="1:51" s="47" customFormat="1" x14ac:dyDescent="0.35">
      <c r="A282" s="133"/>
      <c r="C282" s="134"/>
      <c r="E282" s="135"/>
      <c r="F282" s="135"/>
      <c r="AR282" s="89"/>
      <c r="AS282" s="89"/>
      <c r="AT282" s="89"/>
      <c r="AU282" s="89"/>
      <c r="AV282" s="89"/>
      <c r="AW282" s="89"/>
      <c r="AX282" s="89"/>
      <c r="AY282" s="89"/>
    </row>
    <row r="283" spans="1:51" s="47" customFormat="1" x14ac:dyDescent="0.35">
      <c r="A283" s="133"/>
      <c r="C283" s="134"/>
      <c r="E283" s="135"/>
      <c r="F283" s="135"/>
      <c r="AR283" s="89"/>
      <c r="AS283" s="89"/>
      <c r="AT283" s="89"/>
      <c r="AU283" s="89"/>
      <c r="AV283" s="89"/>
      <c r="AW283" s="89"/>
      <c r="AX283" s="89"/>
      <c r="AY283" s="89"/>
    </row>
    <row r="284" spans="1:51" s="47" customFormat="1" x14ac:dyDescent="0.35">
      <c r="A284" s="133"/>
      <c r="C284" s="134"/>
      <c r="E284" s="135"/>
      <c r="F284" s="135"/>
      <c r="AR284" s="89"/>
      <c r="AS284" s="89"/>
      <c r="AT284" s="89"/>
      <c r="AU284" s="89"/>
      <c r="AV284" s="89"/>
      <c r="AW284" s="89"/>
      <c r="AX284" s="89"/>
      <c r="AY284" s="89"/>
    </row>
    <row r="285" spans="1:51" s="47" customFormat="1" x14ac:dyDescent="0.35">
      <c r="A285" s="133"/>
      <c r="C285" s="134"/>
      <c r="E285" s="135"/>
      <c r="F285" s="135"/>
      <c r="AR285" s="89"/>
      <c r="AS285" s="89"/>
      <c r="AT285" s="89"/>
      <c r="AU285" s="89"/>
      <c r="AV285" s="89"/>
      <c r="AW285" s="89"/>
      <c r="AX285" s="89"/>
      <c r="AY285" s="89"/>
    </row>
    <row r="286" spans="1:51" s="47" customFormat="1" x14ac:dyDescent="0.35">
      <c r="A286" s="133"/>
      <c r="C286" s="134"/>
      <c r="E286" s="135"/>
      <c r="F286" s="135"/>
      <c r="AR286" s="89"/>
      <c r="AS286" s="89"/>
      <c r="AT286" s="89"/>
      <c r="AU286" s="89"/>
      <c r="AV286" s="89"/>
      <c r="AW286" s="89"/>
      <c r="AX286" s="89"/>
      <c r="AY286" s="89"/>
    </row>
    <row r="287" spans="1:51" s="47" customFormat="1" x14ac:dyDescent="0.35">
      <c r="A287" s="133"/>
      <c r="C287" s="134"/>
      <c r="E287" s="135"/>
      <c r="F287" s="135"/>
      <c r="AR287" s="89"/>
      <c r="AS287" s="89"/>
      <c r="AT287" s="89"/>
      <c r="AU287" s="89"/>
      <c r="AV287" s="89"/>
      <c r="AW287" s="89"/>
      <c r="AX287" s="89"/>
      <c r="AY287" s="89"/>
    </row>
    <row r="288" spans="1:51" s="47" customFormat="1" x14ac:dyDescent="0.35">
      <c r="A288" s="133"/>
      <c r="C288" s="134"/>
      <c r="E288" s="135"/>
      <c r="F288" s="135"/>
      <c r="AR288" s="89"/>
      <c r="AS288" s="89"/>
      <c r="AT288" s="89"/>
      <c r="AU288" s="89"/>
      <c r="AV288" s="89"/>
      <c r="AW288" s="89"/>
      <c r="AX288" s="89"/>
      <c r="AY288" s="89"/>
    </row>
    <row r="289" spans="1:51" s="47" customFormat="1" x14ac:dyDescent="0.35">
      <c r="A289" s="133"/>
      <c r="C289" s="134"/>
      <c r="E289" s="135"/>
      <c r="F289" s="135"/>
      <c r="AR289" s="89"/>
      <c r="AS289" s="89"/>
      <c r="AT289" s="89"/>
      <c r="AU289" s="89"/>
      <c r="AV289" s="89"/>
      <c r="AW289" s="89"/>
      <c r="AX289" s="89"/>
      <c r="AY289" s="89"/>
    </row>
    <row r="290" spans="1:51" s="47" customFormat="1" x14ac:dyDescent="0.35">
      <c r="A290" s="133"/>
      <c r="C290" s="134"/>
      <c r="E290" s="135"/>
      <c r="F290" s="135"/>
      <c r="AR290" s="89"/>
      <c r="AS290" s="89"/>
      <c r="AT290" s="89"/>
      <c r="AU290" s="89"/>
      <c r="AV290" s="89"/>
      <c r="AW290" s="89"/>
      <c r="AX290" s="89"/>
      <c r="AY290" s="89"/>
    </row>
    <row r="291" spans="1:51" s="47" customFormat="1" x14ac:dyDescent="0.35">
      <c r="A291" s="133"/>
      <c r="C291" s="134"/>
      <c r="E291" s="135"/>
      <c r="F291" s="135"/>
      <c r="AR291" s="89"/>
      <c r="AS291" s="89"/>
      <c r="AT291" s="89"/>
      <c r="AU291" s="89"/>
      <c r="AV291" s="89"/>
      <c r="AW291" s="89"/>
      <c r="AX291" s="89"/>
      <c r="AY291" s="89"/>
    </row>
    <row r="292" spans="1:51" s="47" customFormat="1" x14ac:dyDescent="0.35">
      <c r="A292" s="133"/>
      <c r="C292" s="134"/>
      <c r="E292" s="135"/>
      <c r="F292" s="135"/>
      <c r="AR292" s="89"/>
      <c r="AS292" s="89"/>
      <c r="AT292" s="89"/>
      <c r="AU292" s="89"/>
      <c r="AV292" s="89"/>
      <c r="AW292" s="89"/>
      <c r="AX292" s="89"/>
      <c r="AY292" s="89"/>
    </row>
    <row r="293" spans="1:51" s="47" customFormat="1" x14ac:dyDescent="0.35">
      <c r="A293" s="133"/>
      <c r="C293" s="134"/>
      <c r="E293" s="135"/>
      <c r="F293" s="135"/>
      <c r="AR293" s="89"/>
      <c r="AS293" s="89"/>
      <c r="AT293" s="89"/>
      <c r="AU293" s="89"/>
      <c r="AV293" s="89"/>
      <c r="AW293" s="89"/>
      <c r="AX293" s="89"/>
      <c r="AY293" s="89"/>
    </row>
    <row r="294" spans="1:51" s="47" customFormat="1" x14ac:dyDescent="0.35">
      <c r="A294" s="133"/>
      <c r="C294" s="134"/>
      <c r="E294" s="135"/>
      <c r="F294" s="135"/>
      <c r="AR294" s="89"/>
      <c r="AS294" s="89"/>
      <c r="AT294" s="89"/>
      <c r="AU294" s="89"/>
      <c r="AV294" s="89"/>
      <c r="AW294" s="89"/>
      <c r="AX294" s="89"/>
      <c r="AY294" s="89"/>
    </row>
    <row r="295" spans="1:51" s="47" customFormat="1" x14ac:dyDescent="0.35">
      <c r="A295" s="133"/>
      <c r="C295" s="134"/>
      <c r="E295" s="135"/>
      <c r="F295" s="135"/>
      <c r="AR295" s="89"/>
      <c r="AS295" s="89"/>
      <c r="AT295" s="89"/>
      <c r="AU295" s="89"/>
      <c r="AV295" s="89"/>
      <c r="AW295" s="89"/>
      <c r="AX295" s="89"/>
      <c r="AY295" s="89"/>
    </row>
    <row r="296" spans="1:51" s="47" customFormat="1" x14ac:dyDescent="0.35">
      <c r="A296" s="133"/>
      <c r="C296" s="134"/>
      <c r="E296" s="135"/>
      <c r="F296" s="135"/>
      <c r="AR296" s="89"/>
      <c r="AS296" s="89"/>
      <c r="AT296" s="89"/>
      <c r="AU296" s="89"/>
      <c r="AV296" s="89"/>
      <c r="AW296" s="89"/>
      <c r="AX296" s="89"/>
      <c r="AY296" s="89"/>
    </row>
    <row r="297" spans="1:51" s="47" customFormat="1" x14ac:dyDescent="0.35">
      <c r="A297" s="133"/>
      <c r="C297" s="134"/>
      <c r="E297" s="135"/>
      <c r="F297" s="135"/>
      <c r="AR297" s="89"/>
      <c r="AS297" s="89"/>
      <c r="AT297" s="89"/>
      <c r="AU297" s="89"/>
      <c r="AV297" s="89"/>
      <c r="AW297" s="89"/>
      <c r="AX297" s="89"/>
      <c r="AY297" s="89"/>
    </row>
    <row r="298" spans="1:51" s="47" customFormat="1" x14ac:dyDescent="0.35">
      <c r="A298" s="133"/>
      <c r="C298" s="134"/>
      <c r="E298" s="135"/>
      <c r="F298" s="135"/>
      <c r="AR298" s="89"/>
      <c r="AS298" s="89"/>
      <c r="AT298" s="89"/>
      <c r="AU298" s="89"/>
      <c r="AV298" s="89"/>
      <c r="AW298" s="89"/>
      <c r="AX298" s="89"/>
      <c r="AY298" s="89"/>
    </row>
    <row r="299" spans="1:51" s="47" customFormat="1" x14ac:dyDescent="0.35">
      <c r="A299" s="133"/>
      <c r="C299" s="134"/>
      <c r="E299" s="135"/>
      <c r="F299" s="135"/>
      <c r="AR299" s="89"/>
      <c r="AS299" s="89"/>
      <c r="AT299" s="89"/>
      <c r="AU299" s="89"/>
      <c r="AV299" s="89"/>
      <c r="AW299" s="89"/>
      <c r="AX299" s="89"/>
      <c r="AY299" s="89"/>
    </row>
    <row r="300" spans="1:51" s="47" customFormat="1" x14ac:dyDescent="0.35">
      <c r="A300" s="133"/>
      <c r="C300" s="134"/>
      <c r="E300" s="135"/>
      <c r="F300" s="135"/>
      <c r="AR300" s="89"/>
      <c r="AS300" s="89"/>
      <c r="AT300" s="89"/>
      <c r="AU300" s="89"/>
      <c r="AV300" s="89"/>
      <c r="AW300" s="89"/>
      <c r="AX300" s="89"/>
      <c r="AY300" s="89"/>
    </row>
    <row r="301" spans="1:51" s="47" customFormat="1" x14ac:dyDescent="0.35">
      <c r="A301" s="133"/>
      <c r="C301" s="134"/>
      <c r="E301" s="135"/>
      <c r="F301" s="135"/>
      <c r="AR301" s="89"/>
      <c r="AS301" s="89"/>
      <c r="AT301" s="89"/>
      <c r="AU301" s="89"/>
      <c r="AV301" s="89"/>
      <c r="AW301" s="89"/>
      <c r="AX301" s="89"/>
      <c r="AY301" s="89"/>
    </row>
    <row r="302" spans="1:51" s="47" customFormat="1" x14ac:dyDescent="0.35">
      <c r="A302" s="133"/>
      <c r="C302" s="134"/>
      <c r="E302" s="135"/>
      <c r="F302" s="135"/>
      <c r="AR302" s="89"/>
      <c r="AS302" s="89"/>
      <c r="AT302" s="89"/>
      <c r="AU302" s="89"/>
      <c r="AV302" s="89"/>
      <c r="AW302" s="89"/>
      <c r="AX302" s="89"/>
      <c r="AY302" s="89"/>
    </row>
    <row r="303" spans="1:51" s="47" customFormat="1" x14ac:dyDescent="0.35">
      <c r="A303" s="133"/>
      <c r="C303" s="134"/>
      <c r="E303" s="135"/>
      <c r="F303" s="135"/>
      <c r="AR303" s="89"/>
      <c r="AS303" s="89"/>
      <c r="AT303" s="89"/>
      <c r="AU303" s="89"/>
      <c r="AV303" s="89"/>
      <c r="AW303" s="89"/>
      <c r="AX303" s="89"/>
      <c r="AY303" s="89"/>
    </row>
    <row r="304" spans="1:51" s="47" customFormat="1" x14ac:dyDescent="0.35">
      <c r="A304" s="133"/>
      <c r="C304" s="134"/>
      <c r="E304" s="135"/>
      <c r="F304" s="135"/>
      <c r="AR304" s="89"/>
      <c r="AS304" s="89"/>
      <c r="AT304" s="89"/>
      <c r="AU304" s="89"/>
      <c r="AV304" s="89"/>
      <c r="AW304" s="89"/>
      <c r="AX304" s="89"/>
      <c r="AY304" s="89"/>
    </row>
    <row r="305" spans="1:51" s="47" customFormat="1" x14ac:dyDescent="0.35">
      <c r="A305" s="133"/>
      <c r="C305" s="134"/>
      <c r="E305" s="135"/>
      <c r="F305" s="135"/>
      <c r="AR305" s="89"/>
      <c r="AS305" s="89"/>
      <c r="AT305" s="89"/>
      <c r="AU305" s="89"/>
      <c r="AV305" s="89"/>
      <c r="AW305" s="89"/>
      <c r="AX305" s="89"/>
      <c r="AY305" s="89"/>
    </row>
    <row r="306" spans="1:51" s="47" customFormat="1" x14ac:dyDescent="0.35">
      <c r="A306" s="133"/>
      <c r="C306" s="134"/>
      <c r="E306" s="135"/>
      <c r="F306" s="135"/>
      <c r="AR306" s="89"/>
      <c r="AS306" s="89"/>
      <c r="AT306" s="89"/>
      <c r="AU306" s="89"/>
      <c r="AV306" s="89"/>
      <c r="AW306" s="89"/>
      <c r="AX306" s="89"/>
      <c r="AY306" s="89"/>
    </row>
    <row r="307" spans="1:51" s="47" customFormat="1" x14ac:dyDescent="0.35">
      <c r="A307" s="133"/>
      <c r="C307" s="134"/>
      <c r="E307" s="135"/>
      <c r="F307" s="135"/>
      <c r="AR307" s="89"/>
      <c r="AS307" s="89"/>
      <c r="AT307" s="89"/>
      <c r="AU307" s="89"/>
      <c r="AV307" s="89"/>
      <c r="AW307" s="89"/>
      <c r="AX307" s="89"/>
      <c r="AY307" s="89"/>
    </row>
    <row r="308" spans="1:51" s="47" customFormat="1" x14ac:dyDescent="0.35">
      <c r="A308" s="133"/>
      <c r="C308" s="134"/>
      <c r="E308" s="135"/>
      <c r="F308" s="135"/>
      <c r="AR308" s="89"/>
      <c r="AS308" s="89"/>
      <c r="AT308" s="89"/>
      <c r="AU308" s="89"/>
      <c r="AV308" s="89"/>
      <c r="AW308" s="89"/>
      <c r="AX308" s="89"/>
      <c r="AY308" s="89"/>
    </row>
    <row r="309" spans="1:51" s="47" customFormat="1" x14ac:dyDescent="0.35">
      <c r="A309" s="133"/>
      <c r="C309" s="134"/>
      <c r="E309" s="135"/>
      <c r="F309" s="135"/>
      <c r="AR309" s="89"/>
      <c r="AS309" s="89"/>
      <c r="AT309" s="89"/>
      <c r="AU309" s="89"/>
      <c r="AV309" s="89"/>
      <c r="AW309" s="89"/>
      <c r="AX309" s="89"/>
      <c r="AY309" s="89"/>
    </row>
    <row r="310" spans="1:51" s="47" customFormat="1" x14ac:dyDescent="0.35">
      <c r="A310" s="133"/>
      <c r="C310" s="134"/>
      <c r="E310" s="135"/>
      <c r="F310" s="135"/>
      <c r="AR310" s="89"/>
      <c r="AS310" s="89"/>
      <c r="AT310" s="89"/>
      <c r="AU310" s="89"/>
      <c r="AV310" s="89"/>
      <c r="AW310" s="89"/>
      <c r="AX310" s="89"/>
      <c r="AY310" s="89"/>
    </row>
    <row r="311" spans="1:51" s="47" customFormat="1" x14ac:dyDescent="0.35">
      <c r="A311" s="133"/>
      <c r="C311" s="134"/>
      <c r="E311" s="135"/>
      <c r="F311" s="135"/>
      <c r="AR311" s="89"/>
      <c r="AS311" s="89"/>
      <c r="AT311" s="89"/>
      <c r="AU311" s="89"/>
      <c r="AV311" s="89"/>
      <c r="AW311" s="89"/>
      <c r="AX311" s="89"/>
      <c r="AY311" s="89"/>
    </row>
    <row r="312" spans="1:51" s="47" customFormat="1" x14ac:dyDescent="0.35">
      <c r="A312" s="133"/>
      <c r="C312" s="134"/>
      <c r="E312" s="135"/>
      <c r="F312" s="135"/>
      <c r="AR312" s="89"/>
      <c r="AS312" s="89"/>
      <c r="AT312" s="89"/>
      <c r="AU312" s="89"/>
      <c r="AV312" s="89"/>
      <c r="AW312" s="89"/>
      <c r="AX312" s="89"/>
      <c r="AY312" s="89"/>
    </row>
    <row r="313" spans="1:51" s="47" customFormat="1" x14ac:dyDescent="0.35">
      <c r="A313" s="133"/>
      <c r="C313" s="134"/>
      <c r="E313" s="135"/>
      <c r="F313" s="135"/>
      <c r="AR313" s="89"/>
      <c r="AS313" s="89"/>
      <c r="AT313" s="89"/>
      <c r="AU313" s="89"/>
      <c r="AV313" s="89"/>
      <c r="AW313" s="89"/>
      <c r="AX313" s="89"/>
      <c r="AY313" s="89"/>
    </row>
    <row r="314" spans="1:51" s="47" customFormat="1" x14ac:dyDescent="0.35">
      <c r="A314" s="133"/>
      <c r="C314" s="134"/>
      <c r="E314" s="135"/>
      <c r="F314" s="135"/>
      <c r="AR314" s="89"/>
      <c r="AS314" s="89"/>
      <c r="AT314" s="89"/>
      <c r="AU314" s="89"/>
      <c r="AV314" s="89"/>
      <c r="AW314" s="89"/>
      <c r="AX314" s="89"/>
      <c r="AY314" s="89"/>
    </row>
    <row r="315" spans="1:51" s="47" customFormat="1" x14ac:dyDescent="0.35">
      <c r="A315" s="133"/>
      <c r="C315" s="134"/>
      <c r="E315" s="135"/>
      <c r="F315" s="135"/>
      <c r="AR315" s="89"/>
      <c r="AS315" s="89"/>
      <c r="AT315" s="89"/>
      <c r="AU315" s="89"/>
      <c r="AV315" s="89"/>
      <c r="AW315" s="89"/>
      <c r="AX315" s="89"/>
      <c r="AY315" s="89"/>
    </row>
    <row r="316" spans="1:51" s="47" customFormat="1" x14ac:dyDescent="0.35">
      <c r="A316" s="133"/>
      <c r="C316" s="134"/>
      <c r="E316" s="135"/>
      <c r="F316" s="135"/>
      <c r="AR316" s="89"/>
      <c r="AS316" s="89"/>
      <c r="AT316" s="89"/>
      <c r="AU316" s="89"/>
      <c r="AV316" s="89"/>
      <c r="AW316" s="89"/>
      <c r="AX316" s="89"/>
      <c r="AY316" s="89"/>
    </row>
    <row r="317" spans="1:51" s="47" customFormat="1" x14ac:dyDescent="0.35">
      <c r="A317" s="133"/>
      <c r="C317" s="134"/>
      <c r="E317" s="135"/>
      <c r="F317" s="135"/>
      <c r="AR317" s="89"/>
      <c r="AS317" s="89"/>
      <c r="AT317" s="89"/>
      <c r="AU317" s="89"/>
      <c r="AV317" s="89"/>
      <c r="AW317" s="89"/>
      <c r="AX317" s="89"/>
      <c r="AY317" s="89"/>
    </row>
    <row r="318" spans="1:51" s="47" customFormat="1" x14ac:dyDescent="0.35">
      <c r="A318" s="133"/>
      <c r="C318" s="134"/>
      <c r="E318" s="135"/>
      <c r="F318" s="135"/>
      <c r="AR318" s="89"/>
      <c r="AS318" s="89"/>
      <c r="AT318" s="89"/>
      <c r="AU318" s="89"/>
      <c r="AV318" s="89"/>
      <c r="AW318" s="89"/>
      <c r="AX318" s="89"/>
      <c r="AY318" s="89"/>
    </row>
    <row r="319" spans="1:51" s="47" customFormat="1" x14ac:dyDescent="0.35">
      <c r="A319" s="133"/>
      <c r="C319" s="134"/>
      <c r="E319" s="135"/>
      <c r="F319" s="135"/>
      <c r="AR319" s="89"/>
      <c r="AS319" s="89"/>
      <c r="AT319" s="89"/>
      <c r="AU319" s="89"/>
      <c r="AV319" s="89"/>
      <c r="AW319" s="89"/>
      <c r="AX319" s="89"/>
      <c r="AY319" s="89"/>
    </row>
    <row r="320" spans="1:51" s="47" customFormat="1" x14ac:dyDescent="0.35">
      <c r="A320" s="133"/>
      <c r="C320" s="134"/>
      <c r="E320" s="135"/>
      <c r="F320" s="135"/>
      <c r="AR320" s="89"/>
      <c r="AS320" s="89"/>
      <c r="AT320" s="89"/>
      <c r="AU320" s="89"/>
      <c r="AV320" s="89"/>
      <c r="AW320" s="89"/>
      <c r="AX320" s="89"/>
      <c r="AY320" s="89"/>
    </row>
    <row r="321" spans="1:51" s="47" customFormat="1" x14ac:dyDescent="0.35">
      <c r="A321" s="133"/>
      <c r="C321" s="134"/>
      <c r="E321" s="135"/>
      <c r="F321" s="135"/>
      <c r="AR321" s="89"/>
      <c r="AS321" s="89"/>
      <c r="AT321" s="89"/>
      <c r="AU321" s="89"/>
      <c r="AV321" s="89"/>
      <c r="AW321" s="89"/>
      <c r="AX321" s="89"/>
      <c r="AY321" s="89"/>
    </row>
    <row r="322" spans="1:51" s="47" customFormat="1" x14ac:dyDescent="0.35">
      <c r="A322" s="133"/>
      <c r="C322" s="134"/>
      <c r="E322" s="135"/>
      <c r="F322" s="135"/>
      <c r="AR322" s="89"/>
      <c r="AS322" s="89"/>
      <c r="AT322" s="89"/>
      <c r="AU322" s="89"/>
      <c r="AV322" s="89"/>
      <c r="AW322" s="89"/>
      <c r="AX322" s="89"/>
      <c r="AY322" s="89"/>
    </row>
    <row r="323" spans="1:51" s="47" customFormat="1" x14ac:dyDescent="0.35">
      <c r="A323" s="133"/>
      <c r="C323" s="134"/>
      <c r="E323" s="135"/>
      <c r="F323" s="135"/>
      <c r="AR323" s="89"/>
      <c r="AS323" s="89"/>
      <c r="AT323" s="89"/>
      <c r="AU323" s="89"/>
      <c r="AV323" s="89"/>
      <c r="AW323" s="89"/>
      <c r="AX323" s="89"/>
      <c r="AY323" s="89"/>
    </row>
    <row r="324" spans="1:51" s="47" customFormat="1" x14ac:dyDescent="0.35">
      <c r="A324" s="133"/>
      <c r="C324" s="134"/>
      <c r="E324" s="135"/>
      <c r="F324" s="135"/>
      <c r="AR324" s="89"/>
      <c r="AS324" s="89"/>
      <c r="AT324" s="89"/>
      <c r="AU324" s="89"/>
      <c r="AV324" s="89"/>
      <c r="AW324" s="89"/>
      <c r="AX324" s="89"/>
      <c r="AY324" s="89"/>
    </row>
    <row r="325" spans="1:51" s="47" customFormat="1" x14ac:dyDescent="0.35">
      <c r="A325" s="133"/>
      <c r="C325" s="134"/>
      <c r="E325" s="135"/>
      <c r="F325" s="135"/>
      <c r="AR325" s="89"/>
      <c r="AS325" s="89"/>
      <c r="AT325" s="89"/>
      <c r="AU325" s="89"/>
      <c r="AV325" s="89"/>
      <c r="AW325" s="89"/>
      <c r="AX325" s="89"/>
      <c r="AY325" s="89"/>
    </row>
    <row r="326" spans="1:51" s="47" customFormat="1" x14ac:dyDescent="0.35">
      <c r="A326" s="133"/>
      <c r="C326" s="134"/>
      <c r="E326" s="135"/>
      <c r="F326" s="135"/>
      <c r="AR326" s="89"/>
      <c r="AS326" s="89"/>
      <c r="AT326" s="89"/>
      <c r="AU326" s="89"/>
      <c r="AV326" s="89"/>
      <c r="AW326" s="89"/>
      <c r="AX326" s="89"/>
      <c r="AY326" s="89"/>
    </row>
    <row r="327" spans="1:51" s="47" customFormat="1" x14ac:dyDescent="0.35">
      <c r="A327" s="133"/>
      <c r="C327" s="134"/>
      <c r="E327" s="135"/>
      <c r="F327" s="135"/>
      <c r="AR327" s="89"/>
      <c r="AS327" s="89"/>
      <c r="AT327" s="89"/>
      <c r="AU327" s="89"/>
      <c r="AV327" s="89"/>
      <c r="AW327" s="89"/>
      <c r="AX327" s="89"/>
      <c r="AY327" s="89"/>
    </row>
    <row r="328" spans="1:51" s="47" customFormat="1" x14ac:dyDescent="0.35">
      <c r="A328" s="133"/>
      <c r="C328" s="134"/>
      <c r="E328" s="135"/>
      <c r="F328" s="135"/>
      <c r="AR328" s="89"/>
      <c r="AS328" s="89"/>
      <c r="AT328" s="89"/>
      <c r="AU328" s="89"/>
      <c r="AV328" s="89"/>
      <c r="AW328" s="89"/>
      <c r="AX328" s="89"/>
      <c r="AY328" s="89"/>
    </row>
    <row r="329" spans="1:51" s="47" customFormat="1" x14ac:dyDescent="0.35">
      <c r="A329" s="133"/>
      <c r="C329" s="134"/>
      <c r="E329" s="135"/>
      <c r="F329" s="135"/>
      <c r="AR329" s="89"/>
      <c r="AS329" s="89"/>
      <c r="AT329" s="89"/>
      <c r="AU329" s="89"/>
      <c r="AV329" s="89"/>
      <c r="AW329" s="89"/>
      <c r="AX329" s="89"/>
      <c r="AY329" s="89"/>
    </row>
    <row r="330" spans="1:51" s="47" customFormat="1" x14ac:dyDescent="0.35">
      <c r="A330" s="133"/>
      <c r="C330" s="134"/>
      <c r="E330" s="135"/>
      <c r="F330" s="135"/>
      <c r="AR330" s="89"/>
      <c r="AS330" s="89"/>
      <c r="AT330" s="89"/>
      <c r="AU330" s="89"/>
      <c r="AV330" s="89"/>
      <c r="AW330" s="89"/>
      <c r="AX330" s="89"/>
      <c r="AY330" s="89"/>
    </row>
    <row r="331" spans="1:51" s="47" customFormat="1" x14ac:dyDescent="0.35">
      <c r="A331" s="133"/>
      <c r="C331" s="134"/>
      <c r="E331" s="135"/>
      <c r="F331" s="135"/>
      <c r="AR331" s="89"/>
      <c r="AS331" s="89"/>
      <c r="AT331" s="89"/>
      <c r="AU331" s="89"/>
      <c r="AV331" s="89"/>
      <c r="AW331" s="89"/>
      <c r="AX331" s="89"/>
      <c r="AY331" s="89"/>
    </row>
    <row r="332" spans="1:51" s="47" customFormat="1" x14ac:dyDescent="0.35">
      <c r="A332" s="133"/>
      <c r="C332" s="134"/>
      <c r="E332" s="135"/>
      <c r="F332" s="135"/>
      <c r="AR332" s="89"/>
      <c r="AS332" s="89"/>
      <c r="AT332" s="89"/>
      <c r="AU332" s="89"/>
      <c r="AV332" s="89"/>
      <c r="AW332" s="89"/>
      <c r="AX332" s="89"/>
      <c r="AY332" s="89"/>
    </row>
    <row r="333" spans="1:51" s="47" customFormat="1" x14ac:dyDescent="0.35">
      <c r="A333" s="133"/>
      <c r="C333" s="134"/>
      <c r="E333" s="135"/>
      <c r="F333" s="135"/>
      <c r="AR333" s="89"/>
      <c r="AS333" s="89"/>
      <c r="AT333" s="89"/>
      <c r="AU333" s="89"/>
      <c r="AV333" s="89"/>
      <c r="AW333" s="89"/>
      <c r="AX333" s="89"/>
      <c r="AY333" s="89"/>
    </row>
    <row r="334" spans="1:51" s="47" customFormat="1" x14ac:dyDescent="0.35">
      <c r="A334" s="133"/>
      <c r="C334" s="134"/>
      <c r="E334" s="135"/>
      <c r="F334" s="135"/>
      <c r="AR334" s="89"/>
      <c r="AS334" s="89"/>
      <c r="AT334" s="89"/>
      <c r="AU334" s="89"/>
      <c r="AV334" s="89"/>
      <c r="AW334" s="89"/>
      <c r="AX334" s="89"/>
      <c r="AY334" s="89"/>
    </row>
    <row r="335" spans="1:51" s="47" customFormat="1" x14ac:dyDescent="0.35">
      <c r="A335" s="133"/>
      <c r="C335" s="134"/>
      <c r="E335" s="135"/>
      <c r="F335" s="135"/>
      <c r="AR335" s="89"/>
      <c r="AS335" s="89"/>
      <c r="AT335" s="89"/>
      <c r="AU335" s="89"/>
      <c r="AV335" s="89"/>
      <c r="AW335" s="89"/>
      <c r="AX335" s="89"/>
      <c r="AY335" s="89"/>
    </row>
    <row r="336" spans="1:51" s="47" customFormat="1" x14ac:dyDescent="0.35">
      <c r="A336" s="133"/>
      <c r="C336" s="134"/>
      <c r="E336" s="135"/>
      <c r="F336" s="135"/>
      <c r="AR336" s="89"/>
      <c r="AS336" s="89"/>
      <c r="AT336" s="89"/>
      <c r="AU336" s="89"/>
      <c r="AV336" s="89"/>
      <c r="AW336" s="89"/>
      <c r="AX336" s="89"/>
      <c r="AY336" s="89"/>
    </row>
    <row r="337" spans="1:51" s="47" customFormat="1" x14ac:dyDescent="0.35">
      <c r="A337" s="133"/>
      <c r="C337" s="134"/>
      <c r="E337" s="135"/>
      <c r="F337" s="135"/>
      <c r="AR337" s="89"/>
      <c r="AS337" s="89"/>
      <c r="AT337" s="89"/>
      <c r="AU337" s="89"/>
      <c r="AV337" s="89"/>
      <c r="AW337" s="89"/>
      <c r="AX337" s="89"/>
      <c r="AY337" s="89"/>
    </row>
    <row r="338" spans="1:51" s="47" customFormat="1" x14ac:dyDescent="0.35">
      <c r="A338" s="133"/>
      <c r="C338" s="134"/>
      <c r="E338" s="135"/>
      <c r="F338" s="135"/>
      <c r="AR338" s="89"/>
      <c r="AS338" s="89"/>
      <c r="AT338" s="89"/>
      <c r="AU338" s="89"/>
      <c r="AV338" s="89"/>
      <c r="AW338" s="89"/>
      <c r="AX338" s="89"/>
      <c r="AY338" s="89"/>
    </row>
    <row r="339" spans="1:51" s="47" customFormat="1" x14ac:dyDescent="0.35">
      <c r="A339" s="133"/>
      <c r="C339" s="134"/>
      <c r="E339" s="135"/>
      <c r="F339" s="135"/>
      <c r="AR339" s="89"/>
      <c r="AS339" s="89"/>
      <c r="AT339" s="89"/>
      <c r="AU339" s="89"/>
      <c r="AV339" s="89"/>
      <c r="AW339" s="89"/>
      <c r="AX339" s="89"/>
      <c r="AY339" s="89"/>
    </row>
    <row r="340" spans="1:51" s="47" customFormat="1" x14ac:dyDescent="0.35">
      <c r="A340" s="133"/>
      <c r="C340" s="134"/>
      <c r="E340" s="135"/>
      <c r="F340" s="135"/>
      <c r="AR340" s="89"/>
      <c r="AS340" s="89"/>
      <c r="AT340" s="89"/>
      <c r="AU340" s="89"/>
      <c r="AV340" s="89"/>
      <c r="AW340" s="89"/>
      <c r="AX340" s="89"/>
      <c r="AY340" s="89"/>
    </row>
    <row r="341" spans="1:51" s="47" customFormat="1" x14ac:dyDescent="0.35">
      <c r="A341" s="133"/>
      <c r="C341" s="134"/>
      <c r="E341" s="135"/>
      <c r="F341" s="135"/>
      <c r="AR341" s="89"/>
      <c r="AS341" s="89"/>
      <c r="AT341" s="89"/>
      <c r="AU341" s="89"/>
      <c r="AV341" s="89"/>
      <c r="AW341" s="89"/>
      <c r="AX341" s="89"/>
      <c r="AY341" s="89"/>
    </row>
    <row r="342" spans="1:51" s="47" customFormat="1" x14ac:dyDescent="0.35">
      <c r="A342" s="133"/>
      <c r="C342" s="134"/>
      <c r="E342" s="135"/>
      <c r="F342" s="135"/>
      <c r="AR342" s="89"/>
      <c r="AS342" s="89"/>
      <c r="AT342" s="89"/>
      <c r="AU342" s="89"/>
      <c r="AV342" s="89"/>
      <c r="AW342" s="89"/>
      <c r="AX342" s="89"/>
      <c r="AY342" s="89"/>
    </row>
    <row r="343" spans="1:51" s="47" customFormat="1" x14ac:dyDescent="0.35">
      <c r="A343" s="133"/>
      <c r="C343" s="134"/>
      <c r="E343" s="135"/>
      <c r="F343" s="135"/>
      <c r="AR343" s="89"/>
      <c r="AS343" s="89"/>
      <c r="AT343" s="89"/>
      <c r="AU343" s="89"/>
      <c r="AV343" s="89"/>
      <c r="AW343" s="89"/>
      <c r="AX343" s="89"/>
      <c r="AY343" s="89"/>
    </row>
    <row r="344" spans="1:51" s="47" customFormat="1" x14ac:dyDescent="0.35">
      <c r="A344" s="133"/>
      <c r="C344" s="134"/>
      <c r="E344" s="135"/>
      <c r="F344" s="135"/>
      <c r="AR344" s="89"/>
      <c r="AS344" s="89"/>
      <c r="AT344" s="89"/>
      <c r="AU344" s="89"/>
      <c r="AV344" s="89"/>
      <c r="AW344" s="89"/>
      <c r="AX344" s="89"/>
      <c r="AY344" s="89"/>
    </row>
    <row r="345" spans="1:51" s="47" customFormat="1" x14ac:dyDescent="0.35">
      <c r="A345" s="133"/>
      <c r="C345" s="134"/>
      <c r="E345" s="135"/>
      <c r="F345" s="135"/>
      <c r="AR345" s="89"/>
      <c r="AS345" s="89"/>
      <c r="AT345" s="89"/>
      <c r="AU345" s="89"/>
      <c r="AV345" s="89"/>
      <c r="AW345" s="89"/>
      <c r="AX345" s="89"/>
      <c r="AY345" s="89"/>
    </row>
    <row r="346" spans="1:51" s="47" customFormat="1" x14ac:dyDescent="0.35">
      <c r="A346" s="133"/>
      <c r="C346" s="134"/>
      <c r="E346" s="135"/>
      <c r="F346" s="135"/>
      <c r="AR346" s="89"/>
      <c r="AS346" s="89"/>
      <c r="AT346" s="89"/>
      <c r="AU346" s="89"/>
      <c r="AV346" s="89"/>
      <c r="AW346" s="89"/>
      <c r="AX346" s="89"/>
      <c r="AY346" s="89"/>
    </row>
    <row r="347" spans="1:51" s="47" customFormat="1" x14ac:dyDescent="0.35">
      <c r="A347" s="133"/>
      <c r="C347" s="134"/>
      <c r="E347" s="135"/>
      <c r="F347" s="135"/>
      <c r="AR347" s="89"/>
      <c r="AS347" s="89"/>
      <c r="AT347" s="89"/>
      <c r="AU347" s="89"/>
      <c r="AV347" s="89"/>
      <c r="AW347" s="89"/>
      <c r="AX347" s="89"/>
      <c r="AY347" s="89"/>
    </row>
    <row r="348" spans="1:51" s="47" customFormat="1" x14ac:dyDescent="0.35">
      <c r="A348" s="133"/>
      <c r="C348" s="134"/>
      <c r="E348" s="135"/>
      <c r="F348" s="135"/>
      <c r="AR348" s="89"/>
      <c r="AS348" s="89"/>
      <c r="AT348" s="89"/>
      <c r="AU348" s="89"/>
      <c r="AV348" s="89"/>
      <c r="AW348" s="89"/>
      <c r="AX348" s="89"/>
      <c r="AY348" s="89"/>
    </row>
    <row r="349" spans="1:51" s="47" customFormat="1" x14ac:dyDescent="0.35">
      <c r="A349" s="133"/>
      <c r="C349" s="134"/>
      <c r="E349" s="135"/>
      <c r="F349" s="135"/>
      <c r="AR349" s="89"/>
      <c r="AS349" s="89"/>
      <c r="AT349" s="89"/>
      <c r="AU349" s="89"/>
      <c r="AV349" s="89"/>
      <c r="AW349" s="89"/>
      <c r="AX349" s="89"/>
      <c r="AY349" s="89"/>
    </row>
    <row r="350" spans="1:51" s="47" customFormat="1" x14ac:dyDescent="0.35">
      <c r="A350" s="133"/>
      <c r="C350" s="134"/>
      <c r="E350" s="135"/>
      <c r="F350" s="135"/>
      <c r="AR350" s="89"/>
      <c r="AS350" s="89"/>
      <c r="AT350" s="89"/>
      <c r="AU350" s="89"/>
      <c r="AV350" s="89"/>
      <c r="AW350" s="89"/>
      <c r="AX350" s="89"/>
      <c r="AY350" s="89"/>
    </row>
    <row r="351" spans="1:51" s="47" customFormat="1" x14ac:dyDescent="0.35">
      <c r="A351" s="133"/>
      <c r="C351" s="134"/>
      <c r="E351" s="135"/>
      <c r="F351" s="135"/>
      <c r="AR351" s="89"/>
      <c r="AS351" s="89"/>
      <c r="AT351" s="89"/>
      <c r="AU351" s="89"/>
      <c r="AV351" s="89"/>
      <c r="AW351" s="89"/>
      <c r="AX351" s="89"/>
      <c r="AY351" s="89"/>
    </row>
    <row r="352" spans="1:51" s="47" customFormat="1" x14ac:dyDescent="0.35">
      <c r="A352" s="133"/>
      <c r="C352" s="134"/>
      <c r="E352" s="135"/>
      <c r="F352" s="135"/>
      <c r="AR352" s="89"/>
      <c r="AS352" s="89"/>
      <c r="AT352" s="89"/>
      <c r="AU352" s="89"/>
      <c r="AV352" s="89"/>
      <c r="AW352" s="89"/>
      <c r="AX352" s="89"/>
      <c r="AY352" s="89"/>
    </row>
    <row r="353" spans="1:51" s="47" customFormat="1" x14ac:dyDescent="0.35">
      <c r="A353" s="133"/>
      <c r="C353" s="134"/>
      <c r="E353" s="135"/>
      <c r="F353" s="135"/>
      <c r="AR353" s="89"/>
      <c r="AS353" s="89"/>
      <c r="AT353" s="89"/>
      <c r="AU353" s="89"/>
      <c r="AV353" s="89"/>
      <c r="AW353" s="89"/>
      <c r="AX353" s="89"/>
      <c r="AY353" s="89"/>
    </row>
    <row r="354" spans="1:51" s="47" customFormat="1" x14ac:dyDescent="0.35">
      <c r="A354" s="133"/>
      <c r="C354" s="134"/>
      <c r="E354" s="135"/>
      <c r="F354" s="135"/>
      <c r="AR354" s="89"/>
      <c r="AS354" s="89"/>
      <c r="AT354" s="89"/>
      <c r="AU354" s="89"/>
      <c r="AV354" s="89"/>
      <c r="AW354" s="89"/>
      <c r="AX354" s="89"/>
      <c r="AY354" s="89"/>
    </row>
    <row r="355" spans="1:51" s="47" customFormat="1" x14ac:dyDescent="0.35">
      <c r="A355" s="133"/>
      <c r="C355" s="134"/>
      <c r="E355" s="135"/>
      <c r="F355" s="135"/>
      <c r="AR355" s="89"/>
      <c r="AS355" s="89"/>
      <c r="AT355" s="89"/>
      <c r="AU355" s="89"/>
      <c r="AV355" s="89"/>
      <c r="AW355" s="89"/>
      <c r="AX355" s="89"/>
      <c r="AY355" s="89"/>
    </row>
    <row r="356" spans="1:51" s="47" customFormat="1" x14ac:dyDescent="0.35">
      <c r="A356" s="133"/>
      <c r="C356" s="134"/>
      <c r="E356" s="135"/>
      <c r="F356" s="135"/>
      <c r="AR356" s="89"/>
      <c r="AS356" s="89"/>
      <c r="AT356" s="89"/>
      <c r="AU356" s="89"/>
      <c r="AV356" s="89"/>
      <c r="AW356" s="89"/>
      <c r="AX356" s="89"/>
      <c r="AY356" s="89"/>
    </row>
    <row r="357" spans="1:51" s="47" customFormat="1" x14ac:dyDescent="0.35">
      <c r="A357" s="133"/>
      <c r="C357" s="134"/>
      <c r="E357" s="135"/>
      <c r="F357" s="135"/>
      <c r="AR357" s="89"/>
      <c r="AS357" s="89"/>
      <c r="AT357" s="89"/>
      <c r="AU357" s="89"/>
      <c r="AV357" s="89"/>
      <c r="AW357" s="89"/>
      <c r="AX357" s="89"/>
      <c r="AY357" s="89"/>
    </row>
    <row r="358" spans="1:51" s="47" customFormat="1" x14ac:dyDescent="0.35">
      <c r="A358" s="133"/>
      <c r="C358" s="134"/>
      <c r="E358" s="135"/>
      <c r="F358" s="135"/>
      <c r="AR358" s="89"/>
      <c r="AS358" s="89"/>
      <c r="AT358" s="89"/>
      <c r="AU358" s="89"/>
      <c r="AV358" s="89"/>
      <c r="AW358" s="89"/>
      <c r="AX358" s="89"/>
      <c r="AY358" s="89"/>
    </row>
    <row r="359" spans="1:51" s="47" customFormat="1" x14ac:dyDescent="0.35">
      <c r="A359" s="133"/>
      <c r="C359" s="134"/>
      <c r="E359" s="135"/>
      <c r="F359" s="135"/>
      <c r="AR359" s="89"/>
      <c r="AS359" s="89"/>
      <c r="AT359" s="89"/>
      <c r="AU359" s="89"/>
      <c r="AV359" s="89"/>
      <c r="AW359" s="89"/>
      <c r="AX359" s="89"/>
      <c r="AY359" s="89"/>
    </row>
    <row r="360" spans="1:51" s="47" customFormat="1" x14ac:dyDescent="0.35">
      <c r="A360" s="133"/>
      <c r="C360" s="134"/>
      <c r="E360" s="135"/>
      <c r="F360" s="135"/>
      <c r="AR360" s="89"/>
      <c r="AS360" s="89"/>
      <c r="AT360" s="89"/>
      <c r="AU360" s="89"/>
      <c r="AV360" s="89"/>
      <c r="AW360" s="89"/>
      <c r="AX360" s="89"/>
      <c r="AY360" s="89"/>
    </row>
    <row r="361" spans="1:51" s="47" customFormat="1" x14ac:dyDescent="0.35">
      <c r="A361" s="133"/>
      <c r="C361" s="134"/>
      <c r="E361" s="135"/>
      <c r="F361" s="135"/>
      <c r="AR361" s="89"/>
      <c r="AS361" s="89"/>
      <c r="AT361" s="89"/>
      <c r="AU361" s="89"/>
      <c r="AV361" s="89"/>
      <c r="AW361" s="89"/>
      <c r="AX361" s="89"/>
      <c r="AY361" s="89"/>
    </row>
    <row r="362" spans="1:51" s="47" customFormat="1" x14ac:dyDescent="0.35">
      <c r="A362" s="133"/>
      <c r="C362" s="134"/>
      <c r="E362" s="135"/>
      <c r="F362" s="135"/>
      <c r="AR362" s="89"/>
      <c r="AS362" s="89"/>
      <c r="AT362" s="89"/>
      <c r="AU362" s="89"/>
      <c r="AV362" s="89"/>
      <c r="AW362" s="89"/>
      <c r="AX362" s="89"/>
      <c r="AY362" s="89"/>
    </row>
    <row r="363" spans="1:51" s="47" customFormat="1" x14ac:dyDescent="0.35">
      <c r="A363" s="133"/>
      <c r="C363" s="134"/>
      <c r="E363" s="135"/>
      <c r="F363" s="135"/>
      <c r="AR363" s="89"/>
      <c r="AS363" s="89"/>
      <c r="AT363" s="89"/>
      <c r="AU363" s="89"/>
      <c r="AV363" s="89"/>
      <c r="AW363" s="89"/>
      <c r="AX363" s="89"/>
      <c r="AY363" s="89"/>
    </row>
    <row r="364" spans="1:51" s="47" customFormat="1" x14ac:dyDescent="0.35">
      <c r="A364" s="133"/>
      <c r="C364" s="134"/>
      <c r="E364" s="135"/>
      <c r="F364" s="135"/>
      <c r="AR364" s="89"/>
      <c r="AS364" s="89"/>
      <c r="AT364" s="89"/>
      <c r="AU364" s="89"/>
      <c r="AV364" s="89"/>
      <c r="AW364" s="89"/>
      <c r="AX364" s="89"/>
      <c r="AY364" s="89"/>
    </row>
    <row r="365" spans="1:51" s="47" customFormat="1" x14ac:dyDescent="0.35">
      <c r="A365" s="133"/>
      <c r="C365" s="134"/>
      <c r="E365" s="135"/>
      <c r="F365" s="135"/>
      <c r="AR365" s="89"/>
      <c r="AS365" s="89"/>
      <c r="AT365" s="89"/>
      <c r="AU365" s="89"/>
      <c r="AV365" s="89"/>
      <c r="AW365" s="89"/>
      <c r="AX365" s="89"/>
      <c r="AY365" s="89"/>
    </row>
    <row r="366" spans="1:51" s="47" customFormat="1" x14ac:dyDescent="0.35">
      <c r="A366" s="133"/>
      <c r="C366" s="134"/>
      <c r="E366" s="135"/>
      <c r="F366" s="135"/>
      <c r="AR366" s="89"/>
      <c r="AS366" s="89"/>
      <c r="AT366" s="89"/>
      <c r="AU366" s="89"/>
      <c r="AV366" s="89"/>
      <c r="AW366" s="89"/>
      <c r="AX366" s="89"/>
      <c r="AY366" s="89"/>
    </row>
    <row r="367" spans="1:51" s="47" customFormat="1" x14ac:dyDescent="0.35">
      <c r="A367" s="133"/>
      <c r="C367" s="134"/>
      <c r="E367" s="135"/>
      <c r="F367" s="135"/>
      <c r="AR367" s="89"/>
      <c r="AS367" s="89"/>
      <c r="AT367" s="89"/>
      <c r="AU367" s="89"/>
      <c r="AV367" s="89"/>
      <c r="AW367" s="89"/>
      <c r="AX367" s="89"/>
      <c r="AY367" s="89"/>
    </row>
    <row r="368" spans="1:51" s="47" customFormat="1" x14ac:dyDescent="0.35">
      <c r="A368" s="133"/>
      <c r="C368" s="134"/>
      <c r="E368" s="135"/>
      <c r="F368" s="135"/>
      <c r="AR368" s="89"/>
      <c r="AS368" s="89"/>
      <c r="AT368" s="89"/>
      <c r="AU368" s="89"/>
      <c r="AV368" s="89"/>
      <c r="AW368" s="89"/>
      <c r="AX368" s="89"/>
      <c r="AY368" s="89"/>
    </row>
    <row r="369" spans="1:51" s="47" customFormat="1" x14ac:dyDescent="0.35">
      <c r="A369" s="133"/>
      <c r="C369" s="134"/>
      <c r="E369" s="135"/>
      <c r="F369" s="135"/>
      <c r="AR369" s="89"/>
      <c r="AS369" s="89"/>
      <c r="AT369" s="89"/>
      <c r="AU369" s="89"/>
      <c r="AV369" s="89"/>
      <c r="AW369" s="89"/>
      <c r="AX369" s="89"/>
      <c r="AY369" s="89"/>
    </row>
    <row r="370" spans="1:51" s="47" customFormat="1" x14ac:dyDescent="0.35">
      <c r="A370" s="133"/>
      <c r="C370" s="134"/>
      <c r="E370" s="135"/>
      <c r="F370" s="135"/>
      <c r="AR370" s="89"/>
      <c r="AS370" s="89"/>
      <c r="AT370" s="89"/>
      <c r="AU370" s="89"/>
      <c r="AV370" s="89"/>
      <c r="AW370" s="89"/>
      <c r="AX370" s="89"/>
      <c r="AY370" s="89"/>
    </row>
    <row r="371" spans="1:51" s="47" customFormat="1" x14ac:dyDescent="0.35">
      <c r="A371" s="133"/>
      <c r="C371" s="134"/>
      <c r="E371" s="135"/>
      <c r="F371" s="135"/>
      <c r="AR371" s="89"/>
      <c r="AS371" s="89"/>
      <c r="AT371" s="89"/>
      <c r="AU371" s="89"/>
      <c r="AV371" s="89"/>
      <c r="AW371" s="89"/>
      <c r="AX371" s="89"/>
      <c r="AY371" s="89"/>
    </row>
    <row r="372" spans="1:51" s="47" customFormat="1" x14ac:dyDescent="0.35">
      <c r="A372" s="133"/>
      <c r="C372" s="134"/>
      <c r="E372" s="135"/>
      <c r="F372" s="135"/>
      <c r="AR372" s="89"/>
      <c r="AS372" s="89"/>
      <c r="AT372" s="89"/>
      <c r="AU372" s="89"/>
      <c r="AV372" s="89"/>
      <c r="AW372" s="89"/>
      <c r="AX372" s="89"/>
      <c r="AY372" s="89"/>
    </row>
    <row r="373" spans="1:51" s="47" customFormat="1" x14ac:dyDescent="0.35">
      <c r="A373" s="133"/>
      <c r="C373" s="134"/>
      <c r="E373" s="135"/>
      <c r="F373" s="135"/>
      <c r="AR373" s="89"/>
      <c r="AS373" s="89"/>
      <c r="AT373" s="89"/>
      <c r="AU373" s="89"/>
      <c r="AV373" s="89"/>
      <c r="AW373" s="89"/>
      <c r="AX373" s="89"/>
      <c r="AY373" s="89"/>
    </row>
    <row r="374" spans="1:51" s="47" customFormat="1" x14ac:dyDescent="0.35">
      <c r="A374" s="133"/>
      <c r="C374" s="134"/>
      <c r="E374" s="135"/>
      <c r="F374" s="135"/>
      <c r="AR374" s="89"/>
      <c r="AS374" s="89"/>
      <c r="AT374" s="89"/>
      <c r="AU374" s="89"/>
      <c r="AV374" s="89"/>
      <c r="AW374" s="89"/>
      <c r="AX374" s="89"/>
      <c r="AY374" s="89"/>
    </row>
    <row r="375" spans="1:51" s="47" customFormat="1" x14ac:dyDescent="0.35">
      <c r="A375" s="133"/>
      <c r="C375" s="134"/>
      <c r="E375" s="135"/>
      <c r="F375" s="135"/>
      <c r="AR375" s="89"/>
      <c r="AS375" s="89"/>
      <c r="AT375" s="89"/>
      <c r="AU375" s="89"/>
      <c r="AV375" s="89"/>
      <c r="AW375" s="89"/>
      <c r="AX375" s="89"/>
      <c r="AY375" s="89"/>
    </row>
    <row r="376" spans="1:51" s="47" customFormat="1" x14ac:dyDescent="0.35">
      <c r="A376" s="133"/>
      <c r="C376" s="134"/>
      <c r="E376" s="135"/>
      <c r="F376" s="135"/>
      <c r="AR376" s="89"/>
      <c r="AS376" s="89"/>
      <c r="AT376" s="89"/>
      <c r="AU376" s="89"/>
      <c r="AV376" s="89"/>
      <c r="AW376" s="89"/>
      <c r="AX376" s="89"/>
      <c r="AY376" s="89"/>
    </row>
    <row r="377" spans="1:51" s="47" customFormat="1" x14ac:dyDescent="0.35">
      <c r="A377" s="133"/>
      <c r="C377" s="134"/>
      <c r="E377" s="135"/>
      <c r="F377" s="135"/>
      <c r="AR377" s="89"/>
      <c r="AS377" s="89"/>
      <c r="AT377" s="89"/>
      <c r="AU377" s="89"/>
      <c r="AV377" s="89"/>
      <c r="AW377" s="89"/>
      <c r="AX377" s="89"/>
      <c r="AY377" s="89"/>
    </row>
    <row r="378" spans="1:51" s="47" customFormat="1" x14ac:dyDescent="0.35">
      <c r="A378" s="133"/>
      <c r="C378" s="134"/>
      <c r="E378" s="135"/>
      <c r="F378" s="135"/>
      <c r="AR378" s="89"/>
      <c r="AS378" s="89"/>
      <c r="AT378" s="89"/>
      <c r="AU378" s="89"/>
      <c r="AV378" s="89"/>
      <c r="AW378" s="89"/>
      <c r="AX378" s="89"/>
      <c r="AY378" s="89"/>
    </row>
    <row r="379" spans="1:51" s="47" customFormat="1" x14ac:dyDescent="0.35">
      <c r="A379" s="133"/>
      <c r="C379" s="134"/>
      <c r="E379" s="135"/>
      <c r="F379" s="135"/>
      <c r="AR379" s="89"/>
      <c r="AS379" s="89"/>
      <c r="AT379" s="89"/>
      <c r="AU379" s="89"/>
      <c r="AV379" s="89"/>
      <c r="AW379" s="89"/>
      <c r="AX379" s="89"/>
      <c r="AY379" s="89"/>
    </row>
    <row r="380" spans="1:51" s="47" customFormat="1" x14ac:dyDescent="0.35">
      <c r="A380" s="133"/>
      <c r="C380" s="134"/>
      <c r="E380" s="135"/>
      <c r="F380" s="135"/>
      <c r="AR380" s="89"/>
      <c r="AS380" s="89"/>
      <c r="AT380" s="89"/>
      <c r="AU380" s="89"/>
      <c r="AV380" s="89"/>
      <c r="AW380" s="89"/>
      <c r="AX380" s="89"/>
      <c r="AY380" s="89"/>
    </row>
    <row r="381" spans="1:51" s="47" customFormat="1" x14ac:dyDescent="0.35">
      <c r="A381" s="133"/>
      <c r="C381" s="134"/>
      <c r="E381" s="135"/>
      <c r="F381" s="135"/>
      <c r="AR381" s="89"/>
      <c r="AS381" s="89"/>
      <c r="AT381" s="89"/>
      <c r="AU381" s="89"/>
      <c r="AV381" s="89"/>
      <c r="AW381" s="89"/>
      <c r="AX381" s="89"/>
      <c r="AY381" s="89"/>
    </row>
    <row r="382" spans="1:51" s="47" customFormat="1" x14ac:dyDescent="0.35">
      <c r="A382" s="133"/>
      <c r="C382" s="134"/>
      <c r="E382" s="135"/>
      <c r="F382" s="135"/>
      <c r="AR382" s="89"/>
      <c r="AS382" s="89"/>
      <c r="AT382" s="89"/>
      <c r="AU382" s="89"/>
      <c r="AV382" s="89"/>
      <c r="AW382" s="89"/>
      <c r="AX382" s="89"/>
      <c r="AY382" s="89"/>
    </row>
    <row r="383" spans="1:51" s="47" customFormat="1" x14ac:dyDescent="0.35">
      <c r="A383" s="133"/>
      <c r="C383" s="134"/>
      <c r="E383" s="135"/>
      <c r="F383" s="135"/>
      <c r="AR383" s="89"/>
      <c r="AS383" s="89"/>
      <c r="AT383" s="89"/>
      <c r="AU383" s="89"/>
      <c r="AV383" s="89"/>
      <c r="AW383" s="89"/>
      <c r="AX383" s="89"/>
      <c r="AY383" s="89"/>
    </row>
    <row r="384" spans="1:51" s="47" customFormat="1" x14ac:dyDescent="0.35">
      <c r="A384" s="133"/>
      <c r="C384" s="134"/>
      <c r="E384" s="135"/>
      <c r="F384" s="135"/>
      <c r="AR384" s="89"/>
      <c r="AS384" s="89"/>
      <c r="AT384" s="89"/>
      <c r="AU384" s="89"/>
      <c r="AV384" s="89"/>
      <c r="AW384" s="89"/>
      <c r="AX384" s="89"/>
      <c r="AY384" s="89"/>
    </row>
    <row r="385" spans="1:51" s="47" customFormat="1" x14ac:dyDescent="0.35">
      <c r="A385" s="133"/>
      <c r="C385" s="134"/>
      <c r="E385" s="135"/>
      <c r="F385" s="135"/>
      <c r="AR385" s="89"/>
      <c r="AS385" s="89"/>
      <c r="AT385" s="89"/>
      <c r="AU385" s="89"/>
      <c r="AV385" s="89"/>
      <c r="AW385" s="89"/>
      <c r="AX385" s="89"/>
      <c r="AY385" s="89"/>
    </row>
    <row r="386" spans="1:51" s="47" customFormat="1" x14ac:dyDescent="0.35">
      <c r="A386" s="133"/>
      <c r="C386" s="134"/>
      <c r="E386" s="135"/>
      <c r="F386" s="135"/>
      <c r="AR386" s="89"/>
      <c r="AS386" s="89"/>
      <c r="AT386" s="89"/>
      <c r="AU386" s="89"/>
      <c r="AV386" s="89"/>
      <c r="AW386" s="89"/>
      <c r="AX386" s="89"/>
      <c r="AY386" s="89"/>
    </row>
    <row r="387" spans="1:51" s="47" customFormat="1" x14ac:dyDescent="0.35">
      <c r="A387" s="133"/>
      <c r="C387" s="134"/>
      <c r="E387" s="135"/>
      <c r="F387" s="135"/>
      <c r="AR387" s="89"/>
      <c r="AS387" s="89"/>
      <c r="AT387" s="89"/>
      <c r="AU387" s="89"/>
      <c r="AV387" s="89"/>
      <c r="AW387" s="89"/>
      <c r="AX387" s="89"/>
      <c r="AY387" s="89"/>
    </row>
    <row r="388" spans="1:51" s="47" customFormat="1" x14ac:dyDescent="0.35">
      <c r="A388" s="133"/>
      <c r="C388" s="134"/>
      <c r="E388" s="135"/>
      <c r="F388" s="135"/>
      <c r="AR388" s="89"/>
      <c r="AS388" s="89"/>
      <c r="AT388" s="89"/>
      <c r="AU388" s="89"/>
      <c r="AV388" s="89"/>
      <c r="AW388" s="89"/>
      <c r="AX388" s="89"/>
      <c r="AY388" s="89"/>
    </row>
    <row r="389" spans="1:51" s="47" customFormat="1" x14ac:dyDescent="0.35">
      <c r="A389" s="133"/>
      <c r="C389" s="134"/>
      <c r="E389" s="135"/>
      <c r="F389" s="135"/>
      <c r="AR389" s="89"/>
      <c r="AS389" s="89"/>
      <c r="AT389" s="89"/>
      <c r="AU389" s="89"/>
      <c r="AV389" s="89"/>
      <c r="AW389" s="89"/>
      <c r="AX389" s="89"/>
      <c r="AY389" s="89"/>
    </row>
    <row r="390" spans="1:51" s="47" customFormat="1" x14ac:dyDescent="0.35">
      <c r="A390" s="133"/>
      <c r="C390" s="134"/>
      <c r="E390" s="135"/>
      <c r="F390" s="135"/>
      <c r="AR390" s="89"/>
      <c r="AS390" s="89"/>
      <c r="AT390" s="89"/>
      <c r="AU390" s="89"/>
      <c r="AV390" s="89"/>
      <c r="AW390" s="89"/>
      <c r="AX390" s="89"/>
      <c r="AY390" s="89"/>
    </row>
    <row r="391" spans="1:51" s="47" customFormat="1" x14ac:dyDescent="0.35">
      <c r="A391" s="133"/>
      <c r="C391" s="134"/>
      <c r="E391" s="135"/>
      <c r="F391" s="135"/>
      <c r="AR391" s="89"/>
      <c r="AS391" s="89"/>
      <c r="AT391" s="89"/>
      <c r="AU391" s="89"/>
      <c r="AV391" s="89"/>
      <c r="AW391" s="89"/>
      <c r="AX391" s="89"/>
      <c r="AY391" s="89"/>
    </row>
    <row r="392" spans="1:51" s="47" customFormat="1" x14ac:dyDescent="0.35">
      <c r="A392" s="133"/>
      <c r="C392" s="134"/>
      <c r="E392" s="135"/>
      <c r="F392" s="135"/>
      <c r="AR392" s="89"/>
      <c r="AS392" s="89"/>
      <c r="AT392" s="89"/>
      <c r="AU392" s="89"/>
      <c r="AV392" s="89"/>
      <c r="AW392" s="89"/>
      <c r="AX392" s="89"/>
      <c r="AY392" s="89"/>
    </row>
    <row r="393" spans="1:51" s="47" customFormat="1" x14ac:dyDescent="0.35">
      <c r="A393" s="133"/>
      <c r="C393" s="134"/>
      <c r="E393" s="135"/>
      <c r="F393" s="135"/>
      <c r="AR393" s="89"/>
      <c r="AS393" s="89"/>
      <c r="AT393" s="89"/>
      <c r="AU393" s="89"/>
      <c r="AV393" s="89"/>
      <c r="AW393" s="89"/>
      <c r="AX393" s="89"/>
      <c r="AY393" s="89"/>
    </row>
    <row r="394" spans="1:51" s="47" customFormat="1" x14ac:dyDescent="0.35">
      <c r="A394" s="133"/>
      <c r="C394" s="134"/>
      <c r="E394" s="135"/>
      <c r="F394" s="135"/>
      <c r="AR394" s="89"/>
      <c r="AS394" s="89"/>
      <c r="AT394" s="89"/>
      <c r="AU394" s="89"/>
      <c r="AV394" s="89"/>
      <c r="AW394" s="89"/>
      <c r="AX394" s="89"/>
      <c r="AY394" s="89"/>
    </row>
    <row r="395" spans="1:51" s="47" customFormat="1" x14ac:dyDescent="0.35">
      <c r="A395" s="133"/>
      <c r="C395" s="134"/>
      <c r="E395" s="135"/>
      <c r="F395" s="135"/>
      <c r="AR395" s="89"/>
      <c r="AS395" s="89"/>
      <c r="AT395" s="89"/>
      <c r="AU395" s="89"/>
      <c r="AV395" s="89"/>
      <c r="AW395" s="89"/>
      <c r="AX395" s="89"/>
      <c r="AY395" s="89"/>
    </row>
    <row r="396" spans="1:51" s="47" customFormat="1" x14ac:dyDescent="0.35">
      <c r="A396" s="133"/>
      <c r="C396" s="134"/>
      <c r="E396" s="135"/>
      <c r="F396" s="135"/>
      <c r="AR396" s="89"/>
      <c r="AS396" s="89"/>
      <c r="AT396" s="89"/>
      <c r="AU396" s="89"/>
      <c r="AV396" s="89"/>
      <c r="AW396" s="89"/>
      <c r="AX396" s="89"/>
      <c r="AY396" s="89"/>
    </row>
    <row r="397" spans="1:51" s="47" customFormat="1" x14ac:dyDescent="0.35">
      <c r="A397" s="133"/>
      <c r="C397" s="134"/>
      <c r="E397" s="135"/>
      <c r="F397" s="135"/>
      <c r="AR397" s="89"/>
      <c r="AS397" s="89"/>
      <c r="AT397" s="89"/>
      <c r="AU397" s="89"/>
      <c r="AV397" s="89"/>
      <c r="AW397" s="89"/>
      <c r="AX397" s="89"/>
      <c r="AY397" s="89"/>
    </row>
    <row r="398" spans="1:51" s="47" customFormat="1" x14ac:dyDescent="0.35">
      <c r="A398" s="133"/>
      <c r="C398" s="134"/>
      <c r="E398" s="135"/>
      <c r="F398" s="135"/>
      <c r="AR398" s="89"/>
      <c r="AS398" s="89"/>
      <c r="AT398" s="89"/>
      <c r="AU398" s="89"/>
      <c r="AV398" s="89"/>
      <c r="AW398" s="89"/>
      <c r="AX398" s="89"/>
      <c r="AY398" s="89"/>
    </row>
    <row r="399" spans="1:51" s="47" customFormat="1" x14ac:dyDescent="0.35">
      <c r="A399" s="133"/>
      <c r="C399" s="134"/>
      <c r="E399" s="135"/>
      <c r="F399" s="135"/>
      <c r="AR399" s="89"/>
      <c r="AS399" s="89"/>
      <c r="AT399" s="89"/>
      <c r="AU399" s="89"/>
      <c r="AV399" s="89"/>
      <c r="AW399" s="89"/>
      <c r="AX399" s="89"/>
      <c r="AY399" s="89"/>
    </row>
    <row r="400" spans="1:51" s="47" customFormat="1" x14ac:dyDescent="0.35">
      <c r="A400" s="133"/>
      <c r="C400" s="134"/>
      <c r="E400" s="135"/>
      <c r="F400" s="135"/>
      <c r="AR400" s="89"/>
      <c r="AS400" s="89"/>
      <c r="AT400" s="89"/>
      <c r="AU400" s="89"/>
      <c r="AV400" s="89"/>
      <c r="AW400" s="89"/>
      <c r="AX400" s="89"/>
      <c r="AY400" s="89"/>
    </row>
    <row r="401" spans="1:51" s="47" customFormat="1" x14ac:dyDescent="0.35">
      <c r="A401" s="133"/>
      <c r="C401" s="134"/>
      <c r="E401" s="135"/>
      <c r="F401" s="135"/>
      <c r="AR401" s="89"/>
      <c r="AS401" s="89"/>
      <c r="AT401" s="89"/>
      <c r="AU401" s="89"/>
      <c r="AV401" s="89"/>
      <c r="AW401" s="89"/>
      <c r="AX401" s="89"/>
      <c r="AY401" s="89"/>
    </row>
    <row r="402" spans="1:51" s="47" customFormat="1" x14ac:dyDescent="0.35">
      <c r="A402" s="133"/>
      <c r="C402" s="134"/>
      <c r="E402" s="135"/>
      <c r="F402" s="135"/>
      <c r="AR402" s="89"/>
      <c r="AS402" s="89"/>
      <c r="AT402" s="89"/>
      <c r="AU402" s="89"/>
      <c r="AV402" s="89"/>
      <c r="AW402" s="89"/>
      <c r="AX402" s="89"/>
      <c r="AY402" s="89"/>
    </row>
    <row r="403" spans="1:51" s="47" customFormat="1" x14ac:dyDescent="0.35">
      <c r="A403" s="133"/>
      <c r="C403" s="134"/>
      <c r="E403" s="135"/>
      <c r="F403" s="135"/>
      <c r="AR403" s="89"/>
      <c r="AS403" s="89"/>
      <c r="AT403" s="89"/>
      <c r="AU403" s="89"/>
      <c r="AV403" s="89"/>
      <c r="AW403" s="89"/>
      <c r="AX403" s="89"/>
      <c r="AY403" s="89"/>
    </row>
    <row r="404" spans="1:51" s="47" customFormat="1" x14ac:dyDescent="0.35">
      <c r="A404" s="133"/>
      <c r="C404" s="134"/>
      <c r="E404" s="135"/>
      <c r="F404" s="135"/>
      <c r="AR404" s="89"/>
      <c r="AS404" s="89"/>
      <c r="AT404" s="89"/>
      <c r="AU404" s="89"/>
      <c r="AV404" s="89"/>
      <c r="AW404" s="89"/>
      <c r="AX404" s="89"/>
      <c r="AY404" s="89"/>
    </row>
    <row r="405" spans="1:51" s="47" customFormat="1" x14ac:dyDescent="0.35">
      <c r="A405" s="133"/>
      <c r="C405" s="134"/>
      <c r="E405" s="135"/>
      <c r="F405" s="135"/>
      <c r="AR405" s="89"/>
      <c r="AS405" s="89"/>
      <c r="AT405" s="89"/>
      <c r="AU405" s="89"/>
      <c r="AV405" s="89"/>
      <c r="AW405" s="89"/>
      <c r="AX405" s="89"/>
      <c r="AY405" s="89"/>
    </row>
    <row r="406" spans="1:51" s="47" customFormat="1" x14ac:dyDescent="0.35">
      <c r="A406" s="133"/>
      <c r="C406" s="134"/>
      <c r="E406" s="135"/>
      <c r="F406" s="135"/>
      <c r="AR406" s="89"/>
      <c r="AS406" s="89"/>
      <c r="AT406" s="89"/>
      <c r="AU406" s="89"/>
      <c r="AV406" s="89"/>
      <c r="AW406" s="89"/>
      <c r="AX406" s="89"/>
      <c r="AY406" s="89"/>
    </row>
    <row r="407" spans="1:51" s="47" customFormat="1" x14ac:dyDescent="0.35">
      <c r="A407" s="133"/>
      <c r="C407" s="134"/>
      <c r="E407" s="135"/>
      <c r="F407" s="135"/>
      <c r="AR407" s="89"/>
      <c r="AS407" s="89"/>
      <c r="AT407" s="89"/>
      <c r="AU407" s="89"/>
      <c r="AV407" s="89"/>
      <c r="AW407" s="89"/>
      <c r="AX407" s="89"/>
      <c r="AY407" s="89"/>
    </row>
    <row r="408" spans="1:51" s="47" customFormat="1" x14ac:dyDescent="0.35">
      <c r="A408" s="133"/>
      <c r="C408" s="134"/>
      <c r="E408" s="135"/>
      <c r="F408" s="135"/>
      <c r="AR408" s="89"/>
      <c r="AS408" s="89"/>
      <c r="AT408" s="89"/>
      <c r="AU408" s="89"/>
      <c r="AV408" s="89"/>
      <c r="AW408" s="89"/>
      <c r="AX408" s="89"/>
      <c r="AY408" s="89"/>
    </row>
    <row r="409" spans="1:51" s="47" customFormat="1" x14ac:dyDescent="0.35">
      <c r="A409" s="133"/>
      <c r="C409" s="134"/>
      <c r="E409" s="135"/>
      <c r="F409" s="135"/>
      <c r="AR409" s="89"/>
      <c r="AS409" s="89"/>
      <c r="AT409" s="89"/>
      <c r="AU409" s="89"/>
      <c r="AV409" s="89"/>
      <c r="AW409" s="89"/>
      <c r="AX409" s="89"/>
      <c r="AY409" s="89"/>
    </row>
    <row r="410" spans="1:51" s="47" customFormat="1" x14ac:dyDescent="0.35">
      <c r="A410" s="133"/>
      <c r="C410" s="134"/>
      <c r="E410" s="135"/>
      <c r="F410" s="135"/>
      <c r="AR410" s="89"/>
      <c r="AS410" s="89"/>
      <c r="AT410" s="89"/>
      <c r="AU410" s="89"/>
      <c r="AV410" s="89"/>
      <c r="AW410" s="89"/>
      <c r="AX410" s="89"/>
      <c r="AY410" s="89"/>
    </row>
    <row r="411" spans="1:51" s="47" customFormat="1" x14ac:dyDescent="0.35">
      <c r="A411" s="133"/>
      <c r="C411" s="134"/>
      <c r="E411" s="135"/>
      <c r="F411" s="135"/>
      <c r="AR411" s="89"/>
      <c r="AS411" s="89"/>
      <c r="AT411" s="89"/>
      <c r="AU411" s="89"/>
      <c r="AV411" s="89"/>
      <c r="AW411" s="89"/>
      <c r="AX411" s="89"/>
      <c r="AY411" s="89"/>
    </row>
    <row r="412" spans="1:51" s="47" customFormat="1" x14ac:dyDescent="0.35">
      <c r="A412" s="133"/>
      <c r="C412" s="134"/>
      <c r="E412" s="135"/>
      <c r="F412" s="135"/>
      <c r="AR412" s="89"/>
      <c r="AS412" s="89"/>
      <c r="AT412" s="89"/>
      <c r="AU412" s="89"/>
      <c r="AV412" s="89"/>
      <c r="AW412" s="89"/>
      <c r="AX412" s="89"/>
      <c r="AY412" s="89"/>
    </row>
    <row r="413" spans="1:51" s="47" customFormat="1" x14ac:dyDescent="0.35">
      <c r="A413" s="133"/>
      <c r="C413" s="134"/>
      <c r="E413" s="135"/>
      <c r="F413" s="135"/>
      <c r="AR413" s="89"/>
      <c r="AS413" s="89"/>
      <c r="AT413" s="89"/>
      <c r="AU413" s="89"/>
      <c r="AV413" s="89"/>
      <c r="AW413" s="89"/>
      <c r="AX413" s="89"/>
      <c r="AY413" s="89"/>
    </row>
    <row r="414" spans="1:51" s="47" customFormat="1" x14ac:dyDescent="0.35">
      <c r="A414" s="133"/>
      <c r="C414" s="134"/>
      <c r="E414" s="135"/>
      <c r="F414" s="135"/>
      <c r="AR414" s="89"/>
      <c r="AS414" s="89"/>
      <c r="AT414" s="89"/>
      <c r="AU414" s="89"/>
      <c r="AV414" s="89"/>
      <c r="AW414" s="89"/>
      <c r="AX414" s="89"/>
      <c r="AY414" s="89"/>
    </row>
    <row r="415" spans="1:51" s="47" customFormat="1" x14ac:dyDescent="0.35">
      <c r="A415" s="133"/>
      <c r="C415" s="134"/>
      <c r="E415" s="135"/>
      <c r="F415" s="135"/>
      <c r="AR415" s="89"/>
      <c r="AS415" s="89"/>
      <c r="AT415" s="89"/>
      <c r="AU415" s="89"/>
      <c r="AV415" s="89"/>
      <c r="AW415" s="89"/>
      <c r="AX415" s="89"/>
      <c r="AY415" s="89"/>
    </row>
    <row r="416" spans="1:51" s="47" customFormat="1" x14ac:dyDescent="0.35">
      <c r="A416" s="133"/>
      <c r="C416" s="134"/>
      <c r="E416" s="135"/>
      <c r="F416" s="135"/>
      <c r="AR416" s="89"/>
      <c r="AS416" s="89"/>
      <c r="AT416" s="89"/>
      <c r="AU416" s="89"/>
      <c r="AV416" s="89"/>
      <c r="AW416" s="89"/>
      <c r="AX416" s="89"/>
      <c r="AY416" s="89"/>
    </row>
    <row r="417" spans="1:51" s="47" customFormat="1" x14ac:dyDescent="0.35">
      <c r="A417" s="133"/>
      <c r="C417" s="134"/>
      <c r="E417" s="135"/>
      <c r="F417" s="135"/>
      <c r="AR417" s="89"/>
      <c r="AS417" s="89"/>
      <c r="AT417" s="89"/>
      <c r="AU417" s="89"/>
      <c r="AV417" s="89"/>
      <c r="AW417" s="89"/>
      <c r="AX417" s="89"/>
      <c r="AY417" s="89"/>
    </row>
    <row r="418" spans="1:51" s="47" customFormat="1" x14ac:dyDescent="0.35">
      <c r="A418" s="133"/>
      <c r="C418" s="134"/>
      <c r="E418" s="135"/>
      <c r="F418" s="135"/>
      <c r="AR418" s="89"/>
      <c r="AS418" s="89"/>
      <c r="AT418" s="89"/>
      <c r="AU418" s="89"/>
      <c r="AV418" s="89"/>
      <c r="AW418" s="89"/>
      <c r="AX418" s="89"/>
      <c r="AY418" s="89"/>
    </row>
    <row r="419" spans="1:51" s="47" customFormat="1" x14ac:dyDescent="0.35">
      <c r="A419" s="133"/>
      <c r="C419" s="134"/>
      <c r="E419" s="135"/>
      <c r="F419" s="135"/>
      <c r="AR419" s="89"/>
      <c r="AS419" s="89"/>
      <c r="AT419" s="89"/>
      <c r="AU419" s="89"/>
      <c r="AV419" s="89"/>
      <c r="AW419" s="89"/>
      <c r="AX419" s="89"/>
      <c r="AY419" s="89"/>
    </row>
    <row r="420" spans="1:51" s="47" customFormat="1" x14ac:dyDescent="0.35">
      <c r="A420" s="133"/>
      <c r="C420" s="134"/>
      <c r="E420" s="135"/>
      <c r="F420" s="135"/>
      <c r="AR420" s="89"/>
      <c r="AS420" s="89"/>
      <c r="AT420" s="89"/>
      <c r="AU420" s="89"/>
      <c r="AV420" s="89"/>
      <c r="AW420" s="89"/>
      <c r="AX420" s="89"/>
      <c r="AY420" s="89"/>
    </row>
    <row r="421" spans="1:51" s="47" customFormat="1" x14ac:dyDescent="0.35">
      <c r="A421" s="133"/>
      <c r="C421" s="134"/>
      <c r="E421" s="135"/>
      <c r="F421" s="135"/>
      <c r="AR421" s="89"/>
      <c r="AS421" s="89"/>
      <c r="AT421" s="89"/>
      <c r="AU421" s="89"/>
      <c r="AV421" s="89"/>
      <c r="AW421" s="89"/>
      <c r="AX421" s="89"/>
      <c r="AY421" s="89"/>
    </row>
    <row r="422" spans="1:51" s="47" customFormat="1" x14ac:dyDescent="0.35">
      <c r="A422" s="133"/>
      <c r="C422" s="134"/>
      <c r="E422" s="135"/>
      <c r="F422" s="135"/>
      <c r="AR422" s="89"/>
      <c r="AS422" s="89"/>
      <c r="AT422" s="89"/>
      <c r="AU422" s="89"/>
      <c r="AV422" s="89"/>
      <c r="AW422" s="89"/>
      <c r="AX422" s="89"/>
      <c r="AY422" s="89"/>
    </row>
    <row r="423" spans="1:51" s="47" customFormat="1" x14ac:dyDescent="0.35">
      <c r="A423" s="133"/>
      <c r="C423" s="134"/>
      <c r="E423" s="135"/>
      <c r="F423" s="135"/>
      <c r="AR423" s="89"/>
      <c r="AS423" s="89"/>
      <c r="AT423" s="89"/>
      <c r="AU423" s="89"/>
      <c r="AV423" s="89"/>
      <c r="AW423" s="89"/>
      <c r="AX423" s="89"/>
      <c r="AY423" s="89"/>
    </row>
    <row r="424" spans="1:51" s="47" customFormat="1" x14ac:dyDescent="0.35">
      <c r="A424" s="133"/>
      <c r="C424" s="134"/>
      <c r="E424" s="135"/>
      <c r="F424" s="135"/>
      <c r="AR424" s="89"/>
      <c r="AS424" s="89"/>
      <c r="AT424" s="89"/>
      <c r="AU424" s="89"/>
      <c r="AV424" s="89"/>
      <c r="AW424" s="89"/>
      <c r="AX424" s="89"/>
      <c r="AY424" s="89"/>
    </row>
    <row r="425" spans="1:51" s="47" customFormat="1" x14ac:dyDescent="0.35">
      <c r="A425" s="133"/>
      <c r="C425" s="134"/>
      <c r="E425" s="135"/>
      <c r="F425" s="135"/>
      <c r="AR425" s="89"/>
      <c r="AS425" s="89"/>
      <c r="AT425" s="89"/>
      <c r="AU425" s="89"/>
      <c r="AV425" s="89"/>
      <c r="AW425" s="89"/>
      <c r="AX425" s="89"/>
      <c r="AY425" s="89"/>
    </row>
    <row r="426" spans="1:51" s="47" customFormat="1" x14ac:dyDescent="0.35">
      <c r="A426" s="133"/>
      <c r="C426" s="134"/>
      <c r="E426" s="135"/>
      <c r="F426" s="135"/>
      <c r="AR426" s="89"/>
      <c r="AS426" s="89"/>
      <c r="AT426" s="89"/>
      <c r="AU426" s="89"/>
      <c r="AV426" s="89"/>
      <c r="AW426" s="89"/>
      <c r="AX426" s="89"/>
      <c r="AY426" s="89"/>
    </row>
    <row r="427" spans="1:51" s="47" customFormat="1" x14ac:dyDescent="0.35">
      <c r="A427" s="133"/>
      <c r="C427" s="134"/>
      <c r="E427" s="135"/>
      <c r="F427" s="135"/>
      <c r="AR427" s="89"/>
      <c r="AS427" s="89"/>
      <c r="AT427" s="89"/>
      <c r="AU427" s="89"/>
      <c r="AV427" s="89"/>
      <c r="AW427" s="89"/>
      <c r="AX427" s="89"/>
      <c r="AY427" s="89"/>
    </row>
    <row r="428" spans="1:51" s="47" customFormat="1" x14ac:dyDescent="0.35">
      <c r="A428" s="133"/>
      <c r="C428" s="134"/>
      <c r="E428" s="135"/>
      <c r="F428" s="135"/>
      <c r="AR428" s="89"/>
      <c r="AS428" s="89"/>
      <c r="AT428" s="89"/>
      <c r="AU428" s="89"/>
      <c r="AV428" s="89"/>
      <c r="AW428" s="89"/>
      <c r="AX428" s="89"/>
      <c r="AY428" s="89"/>
    </row>
    <row r="429" spans="1:51" s="47" customFormat="1" x14ac:dyDescent="0.35">
      <c r="A429" s="133"/>
      <c r="C429" s="134"/>
      <c r="E429" s="135"/>
      <c r="F429" s="135"/>
      <c r="AR429" s="89"/>
      <c r="AS429" s="89"/>
      <c r="AT429" s="89"/>
      <c r="AU429" s="89"/>
      <c r="AV429" s="89"/>
      <c r="AW429" s="89"/>
      <c r="AX429" s="89"/>
      <c r="AY429" s="89"/>
    </row>
    <row r="430" spans="1:51" s="47" customFormat="1" x14ac:dyDescent="0.35">
      <c r="A430" s="133"/>
      <c r="C430" s="134"/>
      <c r="E430" s="135"/>
      <c r="F430" s="135"/>
      <c r="AR430" s="89"/>
      <c r="AS430" s="89"/>
      <c r="AT430" s="89"/>
      <c r="AU430" s="89"/>
      <c r="AV430" s="89"/>
      <c r="AW430" s="89"/>
      <c r="AX430" s="89"/>
      <c r="AY430" s="89"/>
    </row>
    <row r="431" spans="1:51" s="47" customFormat="1" x14ac:dyDescent="0.35">
      <c r="A431" s="133"/>
      <c r="C431" s="134"/>
      <c r="E431" s="135"/>
      <c r="F431" s="135"/>
      <c r="AR431" s="89"/>
      <c r="AS431" s="89"/>
      <c r="AT431" s="89"/>
      <c r="AU431" s="89"/>
      <c r="AV431" s="89"/>
      <c r="AW431" s="89"/>
      <c r="AX431" s="89"/>
      <c r="AY431" s="89"/>
    </row>
    <row r="432" spans="1:51" s="47" customFormat="1" x14ac:dyDescent="0.35">
      <c r="A432" s="133"/>
      <c r="C432" s="134"/>
      <c r="E432" s="135"/>
      <c r="F432" s="135"/>
      <c r="AR432" s="89"/>
      <c r="AS432" s="89"/>
      <c r="AT432" s="89"/>
      <c r="AU432" s="89"/>
      <c r="AV432" s="89"/>
      <c r="AW432" s="89"/>
      <c r="AX432" s="89"/>
      <c r="AY432" s="89"/>
    </row>
    <row r="433" spans="1:51" s="47" customFormat="1" x14ac:dyDescent="0.35">
      <c r="A433" s="133"/>
      <c r="C433" s="134"/>
      <c r="E433" s="135"/>
      <c r="F433" s="135"/>
      <c r="AR433" s="89"/>
      <c r="AS433" s="89"/>
      <c r="AT433" s="89"/>
      <c r="AU433" s="89"/>
      <c r="AV433" s="89"/>
      <c r="AW433" s="89"/>
      <c r="AX433" s="89"/>
      <c r="AY433" s="89"/>
    </row>
    <row r="434" spans="1:51" s="47" customFormat="1" x14ac:dyDescent="0.35">
      <c r="A434" s="133"/>
      <c r="C434" s="134"/>
      <c r="E434" s="135"/>
      <c r="F434" s="135"/>
      <c r="AR434" s="89"/>
      <c r="AS434" s="89"/>
      <c r="AT434" s="89"/>
      <c r="AU434" s="89"/>
      <c r="AV434" s="89"/>
      <c r="AW434" s="89"/>
      <c r="AX434" s="89"/>
      <c r="AY434" s="89"/>
    </row>
    <row r="435" spans="1:51" s="47" customFormat="1" x14ac:dyDescent="0.35">
      <c r="A435" s="133"/>
      <c r="C435" s="134"/>
      <c r="E435" s="135"/>
      <c r="F435" s="135"/>
      <c r="AR435" s="89"/>
      <c r="AS435" s="89"/>
      <c r="AT435" s="89"/>
      <c r="AU435" s="89"/>
      <c r="AV435" s="89"/>
      <c r="AW435" s="89"/>
      <c r="AX435" s="89"/>
      <c r="AY435" s="89"/>
    </row>
    <row r="436" spans="1:51" s="47" customFormat="1" x14ac:dyDescent="0.35">
      <c r="A436" s="133"/>
      <c r="C436" s="134"/>
      <c r="E436" s="135"/>
      <c r="F436" s="135"/>
      <c r="AR436" s="89"/>
      <c r="AS436" s="89"/>
      <c r="AT436" s="89"/>
      <c r="AU436" s="89"/>
      <c r="AV436" s="89"/>
      <c r="AW436" s="89"/>
      <c r="AX436" s="89"/>
      <c r="AY436" s="89"/>
    </row>
    <row r="437" spans="1:51" s="47" customFormat="1" x14ac:dyDescent="0.35">
      <c r="A437" s="133"/>
      <c r="C437" s="134"/>
      <c r="E437" s="135"/>
      <c r="F437" s="135"/>
      <c r="AR437" s="89"/>
      <c r="AS437" s="89"/>
      <c r="AT437" s="89"/>
      <c r="AU437" s="89"/>
      <c r="AV437" s="89"/>
      <c r="AW437" s="89"/>
      <c r="AX437" s="89"/>
      <c r="AY437" s="89"/>
    </row>
    <row r="438" spans="1:51" s="47" customFormat="1" x14ac:dyDescent="0.35">
      <c r="A438" s="133"/>
      <c r="C438" s="134"/>
      <c r="E438" s="135"/>
      <c r="F438" s="135"/>
      <c r="AR438" s="89"/>
      <c r="AS438" s="89"/>
      <c r="AT438" s="89"/>
      <c r="AU438" s="89"/>
      <c r="AV438" s="89"/>
      <c r="AW438" s="89"/>
      <c r="AX438" s="89"/>
      <c r="AY438" s="89"/>
    </row>
    <row r="439" spans="1:51" s="47" customFormat="1" x14ac:dyDescent="0.35">
      <c r="A439" s="133"/>
      <c r="C439" s="134"/>
      <c r="E439" s="135"/>
      <c r="F439" s="135"/>
      <c r="AR439" s="89"/>
      <c r="AS439" s="89"/>
      <c r="AT439" s="89"/>
      <c r="AU439" s="89"/>
      <c r="AV439" s="89"/>
      <c r="AW439" s="89"/>
      <c r="AX439" s="89"/>
      <c r="AY439" s="89"/>
    </row>
    <row r="440" spans="1:51" s="47" customFormat="1" x14ac:dyDescent="0.35">
      <c r="A440" s="133"/>
      <c r="C440" s="134"/>
      <c r="E440" s="135"/>
      <c r="F440" s="135"/>
      <c r="AR440" s="89"/>
      <c r="AS440" s="89"/>
      <c r="AT440" s="89"/>
      <c r="AU440" s="89"/>
      <c r="AV440" s="89"/>
      <c r="AW440" s="89"/>
      <c r="AX440" s="89"/>
      <c r="AY440" s="89"/>
    </row>
    <row r="441" spans="1:51" s="47" customFormat="1" x14ac:dyDescent="0.35">
      <c r="A441" s="133"/>
      <c r="C441" s="134"/>
      <c r="E441" s="135"/>
      <c r="F441" s="135"/>
      <c r="AR441" s="89"/>
      <c r="AS441" s="89"/>
      <c r="AT441" s="89"/>
      <c r="AU441" s="89"/>
      <c r="AV441" s="89"/>
      <c r="AW441" s="89"/>
      <c r="AX441" s="89"/>
      <c r="AY441" s="89"/>
    </row>
    <row r="442" spans="1:51" s="47" customFormat="1" x14ac:dyDescent="0.35">
      <c r="A442" s="133"/>
      <c r="C442" s="134"/>
      <c r="E442" s="135"/>
      <c r="F442" s="135"/>
      <c r="AR442" s="89"/>
      <c r="AS442" s="89"/>
      <c r="AT442" s="89"/>
      <c r="AU442" s="89"/>
      <c r="AV442" s="89"/>
      <c r="AW442" s="89"/>
      <c r="AX442" s="89"/>
      <c r="AY442" s="89"/>
    </row>
    <row r="443" spans="1:51" s="47" customFormat="1" x14ac:dyDescent="0.35">
      <c r="A443" s="133"/>
      <c r="C443" s="134"/>
      <c r="E443" s="135"/>
      <c r="F443" s="135"/>
      <c r="AR443" s="89"/>
      <c r="AS443" s="89"/>
      <c r="AT443" s="89"/>
      <c r="AU443" s="89"/>
      <c r="AV443" s="89"/>
      <c r="AW443" s="89"/>
      <c r="AX443" s="89"/>
      <c r="AY443" s="89"/>
    </row>
    <row r="444" spans="1:51" s="47" customFormat="1" x14ac:dyDescent="0.35">
      <c r="A444" s="133"/>
      <c r="C444" s="134"/>
      <c r="E444" s="135"/>
      <c r="F444" s="135"/>
      <c r="AR444" s="89"/>
      <c r="AS444" s="89"/>
      <c r="AT444" s="89"/>
      <c r="AU444" s="89"/>
      <c r="AV444" s="89"/>
      <c r="AW444" s="89"/>
      <c r="AX444" s="89"/>
      <c r="AY444" s="89"/>
    </row>
    <row r="445" spans="1:51" s="47" customFormat="1" x14ac:dyDescent="0.35">
      <c r="A445" s="133"/>
      <c r="C445" s="134"/>
      <c r="E445" s="135"/>
      <c r="F445" s="135"/>
      <c r="AR445" s="89"/>
      <c r="AS445" s="89"/>
      <c r="AT445" s="89"/>
      <c r="AU445" s="89"/>
      <c r="AV445" s="89"/>
      <c r="AW445" s="89"/>
      <c r="AX445" s="89"/>
      <c r="AY445" s="89"/>
    </row>
    <row r="446" spans="1:51" s="47" customFormat="1" x14ac:dyDescent="0.35">
      <c r="A446" s="133"/>
      <c r="C446" s="134"/>
      <c r="E446" s="135"/>
      <c r="F446" s="135"/>
      <c r="AR446" s="89"/>
      <c r="AS446" s="89"/>
      <c r="AT446" s="89"/>
      <c r="AU446" s="89"/>
      <c r="AV446" s="89"/>
      <c r="AW446" s="89"/>
      <c r="AX446" s="89"/>
      <c r="AY446" s="89"/>
    </row>
    <row r="447" spans="1:51" s="47" customFormat="1" x14ac:dyDescent="0.35">
      <c r="A447" s="133"/>
      <c r="C447" s="134"/>
      <c r="E447" s="135"/>
      <c r="F447" s="135"/>
      <c r="AR447" s="89"/>
      <c r="AS447" s="89"/>
      <c r="AT447" s="89"/>
      <c r="AU447" s="89"/>
      <c r="AV447" s="89"/>
      <c r="AW447" s="89"/>
      <c r="AX447" s="89"/>
      <c r="AY447" s="89"/>
    </row>
    <row r="448" spans="1:51" s="47" customFormat="1" x14ac:dyDescent="0.35">
      <c r="A448" s="133"/>
      <c r="C448" s="134"/>
      <c r="E448" s="135"/>
      <c r="F448" s="135"/>
      <c r="AR448" s="89"/>
      <c r="AS448" s="89"/>
      <c r="AT448" s="89"/>
      <c r="AU448" s="89"/>
      <c r="AV448" s="89"/>
      <c r="AW448" s="89"/>
      <c r="AX448" s="89"/>
      <c r="AY448" s="89"/>
    </row>
    <row r="449" spans="1:51" s="47" customFormat="1" x14ac:dyDescent="0.35">
      <c r="A449" s="133"/>
      <c r="C449" s="134"/>
      <c r="E449" s="135"/>
      <c r="F449" s="135"/>
      <c r="AR449" s="89"/>
      <c r="AS449" s="89"/>
      <c r="AT449" s="89"/>
      <c r="AU449" s="89"/>
      <c r="AV449" s="89"/>
      <c r="AW449" s="89"/>
      <c r="AX449" s="89"/>
      <c r="AY449" s="89"/>
    </row>
    <row r="450" spans="1:51" s="47" customFormat="1" x14ac:dyDescent="0.35">
      <c r="A450" s="133"/>
      <c r="C450" s="134"/>
      <c r="E450" s="135"/>
      <c r="F450" s="135"/>
      <c r="AR450" s="89"/>
      <c r="AS450" s="89"/>
      <c r="AT450" s="89"/>
      <c r="AU450" s="89"/>
      <c r="AV450" s="89"/>
      <c r="AW450" s="89"/>
      <c r="AX450" s="89"/>
      <c r="AY450" s="89"/>
    </row>
    <row r="451" spans="1:51" s="47" customFormat="1" x14ac:dyDescent="0.35">
      <c r="A451" s="133"/>
      <c r="C451" s="134"/>
      <c r="E451" s="135"/>
      <c r="F451" s="135"/>
      <c r="AR451" s="89"/>
      <c r="AS451" s="89"/>
      <c r="AT451" s="89"/>
      <c r="AU451" s="89"/>
      <c r="AV451" s="89"/>
      <c r="AW451" s="89"/>
      <c r="AX451" s="89"/>
      <c r="AY451" s="89"/>
    </row>
    <row r="452" spans="1:51" s="47" customFormat="1" x14ac:dyDescent="0.35">
      <c r="A452" s="133"/>
      <c r="C452" s="134"/>
      <c r="E452" s="135"/>
      <c r="F452" s="135"/>
      <c r="AR452" s="89"/>
      <c r="AS452" s="89"/>
      <c r="AT452" s="89"/>
      <c r="AU452" s="89"/>
      <c r="AV452" s="89"/>
      <c r="AW452" s="89"/>
      <c r="AX452" s="89"/>
      <c r="AY452" s="89"/>
    </row>
    <row r="453" spans="1:51" s="47" customFormat="1" x14ac:dyDescent="0.35">
      <c r="A453" s="133"/>
      <c r="C453" s="134"/>
      <c r="E453" s="135"/>
      <c r="F453" s="135"/>
      <c r="AR453" s="89"/>
      <c r="AS453" s="89"/>
      <c r="AT453" s="89"/>
      <c r="AU453" s="89"/>
      <c r="AV453" s="89"/>
      <c r="AW453" s="89"/>
      <c r="AX453" s="89"/>
      <c r="AY453" s="89"/>
    </row>
    <row r="454" spans="1:51" s="47" customFormat="1" x14ac:dyDescent="0.35">
      <c r="A454" s="133"/>
      <c r="C454" s="134"/>
      <c r="E454" s="135"/>
      <c r="F454" s="135"/>
      <c r="AR454" s="89"/>
      <c r="AS454" s="89"/>
      <c r="AT454" s="89"/>
      <c r="AU454" s="89"/>
      <c r="AV454" s="89"/>
      <c r="AW454" s="89"/>
      <c r="AX454" s="89"/>
      <c r="AY454" s="89"/>
    </row>
    <row r="455" spans="1:51" s="47" customFormat="1" x14ac:dyDescent="0.35">
      <c r="A455" s="133"/>
      <c r="C455" s="134"/>
      <c r="E455" s="135"/>
      <c r="F455" s="135"/>
      <c r="AR455" s="89"/>
      <c r="AS455" s="89"/>
      <c r="AT455" s="89"/>
      <c r="AU455" s="89"/>
      <c r="AV455" s="89"/>
      <c r="AW455" s="89"/>
      <c r="AX455" s="89"/>
      <c r="AY455" s="89"/>
    </row>
    <row r="456" spans="1:51" s="47" customFormat="1" x14ac:dyDescent="0.35">
      <c r="A456" s="133"/>
      <c r="C456" s="134"/>
      <c r="E456" s="135"/>
      <c r="F456" s="135"/>
      <c r="AR456" s="89"/>
      <c r="AS456" s="89"/>
      <c r="AT456" s="89"/>
      <c r="AU456" s="89"/>
      <c r="AV456" s="89"/>
      <c r="AW456" s="89"/>
      <c r="AX456" s="89"/>
      <c r="AY456" s="89"/>
    </row>
    <row r="457" spans="1:51" s="47" customFormat="1" x14ac:dyDescent="0.35">
      <c r="A457" s="133"/>
      <c r="C457" s="134"/>
      <c r="E457" s="135"/>
      <c r="F457" s="135"/>
      <c r="AR457" s="89"/>
      <c r="AS457" s="89"/>
      <c r="AT457" s="89"/>
      <c r="AU457" s="89"/>
      <c r="AV457" s="89"/>
      <c r="AW457" s="89"/>
      <c r="AX457" s="89"/>
      <c r="AY457" s="89"/>
    </row>
    <row r="458" spans="1:51" s="47" customFormat="1" x14ac:dyDescent="0.35">
      <c r="A458" s="133"/>
      <c r="C458" s="134"/>
      <c r="E458" s="135"/>
      <c r="F458" s="135"/>
      <c r="AR458" s="89"/>
      <c r="AS458" s="89"/>
      <c r="AT458" s="89"/>
      <c r="AU458" s="89"/>
      <c r="AV458" s="89"/>
      <c r="AW458" s="89"/>
      <c r="AX458" s="89"/>
      <c r="AY458" s="89"/>
    </row>
    <row r="459" spans="1:51" s="47" customFormat="1" x14ac:dyDescent="0.35">
      <c r="A459" s="133"/>
      <c r="C459" s="134"/>
      <c r="E459" s="135"/>
      <c r="F459" s="135"/>
      <c r="AR459" s="89"/>
      <c r="AS459" s="89"/>
      <c r="AT459" s="89"/>
      <c r="AU459" s="89"/>
      <c r="AV459" s="89"/>
      <c r="AW459" s="89"/>
      <c r="AX459" s="89"/>
      <c r="AY459" s="89"/>
    </row>
    <row r="460" spans="1:51" s="47" customFormat="1" x14ac:dyDescent="0.35">
      <c r="A460" s="133"/>
      <c r="C460" s="134"/>
      <c r="E460" s="135"/>
      <c r="F460" s="135"/>
      <c r="AR460" s="89"/>
      <c r="AS460" s="89"/>
      <c r="AT460" s="89"/>
      <c r="AU460" s="89"/>
      <c r="AV460" s="89"/>
      <c r="AW460" s="89"/>
      <c r="AX460" s="89"/>
      <c r="AY460" s="89"/>
    </row>
    <row r="461" spans="1:51" s="47" customFormat="1" x14ac:dyDescent="0.35">
      <c r="A461" s="133"/>
      <c r="C461" s="134"/>
      <c r="E461" s="135"/>
      <c r="F461" s="135"/>
      <c r="AR461" s="89"/>
      <c r="AS461" s="89"/>
      <c r="AT461" s="89"/>
      <c r="AU461" s="89"/>
      <c r="AV461" s="89"/>
      <c r="AW461" s="89"/>
      <c r="AX461" s="89"/>
      <c r="AY461" s="89"/>
    </row>
    <row r="462" spans="1:51" s="47" customFormat="1" x14ac:dyDescent="0.35">
      <c r="A462" s="133"/>
      <c r="C462" s="134"/>
      <c r="E462" s="135"/>
      <c r="F462" s="135"/>
      <c r="AR462" s="89"/>
      <c r="AS462" s="89"/>
      <c r="AT462" s="89"/>
      <c r="AU462" s="89"/>
      <c r="AV462" s="89"/>
      <c r="AW462" s="89"/>
      <c r="AX462" s="89"/>
      <c r="AY462" s="89"/>
    </row>
    <row r="463" spans="1:51" s="47" customFormat="1" x14ac:dyDescent="0.35">
      <c r="A463" s="133"/>
      <c r="C463" s="134"/>
      <c r="E463" s="135"/>
      <c r="F463" s="135"/>
      <c r="AR463" s="89"/>
      <c r="AS463" s="89"/>
      <c r="AT463" s="89"/>
      <c r="AU463" s="89"/>
      <c r="AV463" s="89"/>
      <c r="AW463" s="89"/>
      <c r="AX463" s="89"/>
      <c r="AY463" s="89"/>
    </row>
    <row r="464" spans="1:51" s="47" customFormat="1" x14ac:dyDescent="0.35">
      <c r="A464" s="133"/>
      <c r="C464" s="134"/>
      <c r="E464" s="135"/>
      <c r="F464" s="135"/>
      <c r="AR464" s="89"/>
      <c r="AS464" s="89"/>
      <c r="AT464" s="89"/>
      <c r="AU464" s="89"/>
      <c r="AV464" s="89"/>
      <c r="AW464" s="89"/>
      <c r="AX464" s="89"/>
      <c r="AY464" s="89"/>
    </row>
    <row r="465" spans="1:51" s="47" customFormat="1" x14ac:dyDescent="0.35">
      <c r="A465" s="133"/>
      <c r="C465" s="134"/>
      <c r="E465" s="135"/>
      <c r="F465" s="135"/>
      <c r="AR465" s="89"/>
      <c r="AS465" s="89"/>
      <c r="AT465" s="89"/>
      <c r="AU465" s="89"/>
      <c r="AV465" s="89"/>
      <c r="AW465" s="89"/>
      <c r="AX465" s="89"/>
      <c r="AY465" s="89"/>
    </row>
    <row r="466" spans="1:51" s="47" customFormat="1" x14ac:dyDescent="0.35">
      <c r="A466" s="133"/>
      <c r="C466" s="134"/>
      <c r="E466" s="135"/>
      <c r="F466" s="135"/>
      <c r="AR466" s="89"/>
      <c r="AS466" s="89"/>
      <c r="AT466" s="89"/>
      <c r="AU466" s="89"/>
      <c r="AV466" s="89"/>
      <c r="AW466" s="89"/>
      <c r="AX466" s="89"/>
      <c r="AY466" s="89"/>
    </row>
    <row r="467" spans="1:51" s="47" customFormat="1" x14ac:dyDescent="0.35">
      <c r="A467" s="133"/>
      <c r="C467" s="134"/>
      <c r="E467" s="135"/>
      <c r="F467" s="135"/>
      <c r="AR467" s="89"/>
      <c r="AS467" s="89"/>
      <c r="AT467" s="89"/>
      <c r="AU467" s="89"/>
      <c r="AV467" s="89"/>
      <c r="AW467" s="89"/>
      <c r="AX467" s="89"/>
      <c r="AY467" s="89"/>
    </row>
    <row r="468" spans="1:51" s="47" customFormat="1" x14ac:dyDescent="0.35">
      <c r="A468" s="133"/>
      <c r="C468" s="134"/>
      <c r="E468" s="135"/>
      <c r="F468" s="135"/>
      <c r="AR468" s="89"/>
      <c r="AS468" s="89"/>
      <c r="AT468" s="89"/>
      <c r="AU468" s="89"/>
      <c r="AV468" s="89"/>
      <c r="AW468" s="89"/>
      <c r="AX468" s="89"/>
      <c r="AY468" s="89"/>
    </row>
    <row r="469" spans="1:51" s="47" customFormat="1" x14ac:dyDescent="0.35">
      <c r="A469" s="133"/>
      <c r="C469" s="134"/>
      <c r="E469" s="135"/>
      <c r="F469" s="135"/>
      <c r="AR469" s="89"/>
      <c r="AS469" s="89"/>
      <c r="AT469" s="89"/>
      <c r="AU469" s="89"/>
      <c r="AV469" s="89"/>
      <c r="AW469" s="89"/>
      <c r="AX469" s="89"/>
      <c r="AY469" s="89"/>
    </row>
    <row r="470" spans="1:51" s="47" customFormat="1" x14ac:dyDescent="0.35">
      <c r="A470" s="133"/>
      <c r="C470" s="134"/>
      <c r="E470" s="135"/>
      <c r="F470" s="135"/>
      <c r="AR470" s="89"/>
      <c r="AS470" s="89"/>
      <c r="AT470" s="89"/>
      <c r="AU470" s="89"/>
      <c r="AV470" s="89"/>
      <c r="AW470" s="89"/>
      <c r="AX470" s="89"/>
      <c r="AY470" s="89"/>
    </row>
    <row r="471" spans="1:51" s="47" customFormat="1" x14ac:dyDescent="0.35">
      <c r="A471" s="133"/>
      <c r="C471" s="134"/>
      <c r="E471" s="135"/>
      <c r="F471" s="135"/>
      <c r="AR471" s="89"/>
      <c r="AS471" s="89"/>
      <c r="AT471" s="89"/>
      <c r="AU471" s="89"/>
      <c r="AV471" s="89"/>
      <c r="AW471" s="89"/>
      <c r="AX471" s="89"/>
      <c r="AY471" s="89"/>
    </row>
    <row r="472" spans="1:51" s="47" customFormat="1" x14ac:dyDescent="0.35">
      <c r="A472" s="133"/>
      <c r="C472" s="134"/>
      <c r="E472" s="135"/>
      <c r="F472" s="135"/>
      <c r="AR472" s="89"/>
      <c r="AS472" s="89"/>
      <c r="AT472" s="89"/>
      <c r="AU472" s="89"/>
      <c r="AV472" s="89"/>
      <c r="AW472" s="89"/>
      <c r="AX472" s="89"/>
      <c r="AY472" s="89"/>
    </row>
    <row r="473" spans="1:51" s="47" customFormat="1" x14ac:dyDescent="0.35">
      <c r="A473" s="133"/>
      <c r="C473" s="134"/>
      <c r="E473" s="135"/>
      <c r="F473" s="135"/>
      <c r="AR473" s="89"/>
      <c r="AS473" s="89"/>
      <c r="AT473" s="89"/>
      <c r="AU473" s="89"/>
      <c r="AV473" s="89"/>
      <c r="AW473" s="89"/>
      <c r="AX473" s="89"/>
      <c r="AY473" s="89"/>
    </row>
    <row r="474" spans="1:51" s="47" customFormat="1" x14ac:dyDescent="0.35">
      <c r="A474" s="133"/>
      <c r="C474" s="134"/>
      <c r="E474" s="135"/>
      <c r="F474" s="135"/>
      <c r="AR474" s="89"/>
      <c r="AS474" s="89"/>
      <c r="AT474" s="89"/>
      <c r="AU474" s="89"/>
      <c r="AV474" s="89"/>
      <c r="AW474" s="89"/>
      <c r="AX474" s="89"/>
      <c r="AY474" s="89"/>
    </row>
    <row r="475" spans="1:51" s="47" customFormat="1" x14ac:dyDescent="0.35">
      <c r="A475" s="133"/>
      <c r="C475" s="134"/>
      <c r="E475" s="135"/>
      <c r="F475" s="135"/>
      <c r="AR475" s="89"/>
      <c r="AS475" s="89"/>
      <c r="AT475" s="89"/>
      <c r="AU475" s="89"/>
      <c r="AV475" s="89"/>
      <c r="AW475" s="89"/>
      <c r="AX475" s="89"/>
      <c r="AY475" s="89"/>
    </row>
    <row r="476" spans="1:51" s="47" customFormat="1" x14ac:dyDescent="0.35">
      <c r="A476" s="133"/>
      <c r="C476" s="134"/>
      <c r="E476" s="135"/>
      <c r="F476" s="135"/>
      <c r="AR476" s="89"/>
      <c r="AS476" s="89"/>
      <c r="AT476" s="89"/>
      <c r="AU476" s="89"/>
      <c r="AV476" s="89"/>
      <c r="AW476" s="89"/>
      <c r="AX476" s="89"/>
      <c r="AY476" s="89"/>
    </row>
    <row r="477" spans="1:51" s="47" customFormat="1" x14ac:dyDescent="0.35">
      <c r="A477" s="133"/>
      <c r="C477" s="134"/>
      <c r="E477" s="135"/>
      <c r="F477" s="135"/>
      <c r="AR477" s="89"/>
      <c r="AS477" s="89"/>
      <c r="AT477" s="89"/>
      <c r="AU477" s="89"/>
      <c r="AV477" s="89"/>
      <c r="AW477" s="89"/>
      <c r="AX477" s="89"/>
      <c r="AY477" s="89"/>
    </row>
    <row r="478" spans="1:51" s="47" customFormat="1" x14ac:dyDescent="0.35">
      <c r="A478" s="133"/>
      <c r="C478" s="134"/>
      <c r="E478" s="135"/>
      <c r="F478" s="135"/>
      <c r="AR478" s="89"/>
      <c r="AS478" s="89"/>
      <c r="AT478" s="89"/>
      <c r="AU478" s="89"/>
      <c r="AV478" s="89"/>
      <c r="AW478" s="89"/>
      <c r="AX478" s="89"/>
      <c r="AY478" s="89"/>
    </row>
    <row r="479" spans="1:51" s="47" customFormat="1" x14ac:dyDescent="0.35">
      <c r="A479" s="133"/>
      <c r="C479" s="134"/>
      <c r="E479" s="135"/>
      <c r="F479" s="135"/>
      <c r="AR479" s="89"/>
      <c r="AS479" s="89"/>
      <c r="AT479" s="89"/>
      <c r="AU479" s="89"/>
      <c r="AV479" s="89"/>
      <c r="AW479" s="89"/>
      <c r="AX479" s="89"/>
      <c r="AY479" s="89"/>
    </row>
    <row r="480" spans="1:51" s="47" customFormat="1" x14ac:dyDescent="0.35">
      <c r="A480" s="133"/>
      <c r="C480" s="134"/>
      <c r="E480" s="135"/>
      <c r="F480" s="135"/>
      <c r="AR480" s="89"/>
      <c r="AS480" s="89"/>
      <c r="AT480" s="89"/>
      <c r="AU480" s="89"/>
      <c r="AV480" s="89"/>
      <c r="AW480" s="89"/>
      <c r="AX480" s="89"/>
      <c r="AY480" s="89"/>
    </row>
    <row r="481" spans="1:51" s="47" customFormat="1" x14ac:dyDescent="0.35">
      <c r="A481" s="133"/>
      <c r="C481" s="134"/>
      <c r="E481" s="135"/>
      <c r="F481" s="135"/>
      <c r="AR481" s="89"/>
      <c r="AS481" s="89"/>
      <c r="AT481" s="89"/>
      <c r="AU481" s="89"/>
      <c r="AV481" s="89"/>
      <c r="AW481" s="89"/>
      <c r="AX481" s="89"/>
      <c r="AY481" s="89"/>
    </row>
    <row r="482" spans="1:51" s="47" customFormat="1" x14ac:dyDescent="0.35">
      <c r="A482" s="133"/>
      <c r="C482" s="134"/>
      <c r="E482" s="135"/>
      <c r="F482" s="135"/>
      <c r="AR482" s="89"/>
      <c r="AS482" s="89"/>
      <c r="AT482" s="89"/>
      <c r="AU482" s="89"/>
      <c r="AV482" s="89"/>
      <c r="AW482" s="89"/>
      <c r="AX482" s="89"/>
      <c r="AY482" s="89"/>
    </row>
    <row r="483" spans="1:51" s="47" customFormat="1" x14ac:dyDescent="0.35">
      <c r="A483" s="133"/>
      <c r="C483" s="134"/>
      <c r="E483" s="135"/>
      <c r="F483" s="135"/>
      <c r="AR483" s="89"/>
      <c r="AS483" s="89"/>
      <c r="AT483" s="89"/>
      <c r="AU483" s="89"/>
      <c r="AV483" s="89"/>
      <c r="AW483" s="89"/>
      <c r="AX483" s="89"/>
      <c r="AY483" s="89"/>
    </row>
    <row r="484" spans="1:51" s="47" customFormat="1" x14ac:dyDescent="0.35">
      <c r="A484" s="133"/>
      <c r="C484" s="134"/>
      <c r="E484" s="135"/>
      <c r="F484" s="135"/>
      <c r="AR484" s="89"/>
      <c r="AS484" s="89"/>
      <c r="AT484" s="89"/>
      <c r="AU484" s="89"/>
      <c r="AV484" s="89"/>
      <c r="AW484" s="89"/>
      <c r="AX484" s="89"/>
      <c r="AY484" s="89"/>
    </row>
    <row r="485" spans="1:51" s="47" customFormat="1" x14ac:dyDescent="0.35">
      <c r="A485" s="133"/>
      <c r="C485" s="134"/>
      <c r="E485" s="135"/>
      <c r="F485" s="135"/>
      <c r="AR485" s="89"/>
      <c r="AS485" s="89"/>
      <c r="AT485" s="89"/>
      <c r="AU485" s="89"/>
      <c r="AV485" s="89"/>
      <c r="AW485" s="89"/>
      <c r="AX485" s="89"/>
      <c r="AY485" s="89"/>
    </row>
    <row r="486" spans="1:51" s="47" customFormat="1" x14ac:dyDescent="0.35">
      <c r="A486" s="133"/>
      <c r="C486" s="134"/>
      <c r="E486" s="135"/>
      <c r="F486" s="135"/>
      <c r="AR486" s="89"/>
      <c r="AS486" s="89"/>
      <c r="AT486" s="89"/>
      <c r="AU486" s="89"/>
      <c r="AV486" s="89"/>
      <c r="AW486" s="89"/>
      <c r="AX486" s="89"/>
      <c r="AY486" s="89"/>
    </row>
    <row r="487" spans="1:51" s="47" customFormat="1" x14ac:dyDescent="0.35">
      <c r="A487" s="133"/>
      <c r="C487" s="134"/>
      <c r="E487" s="135"/>
      <c r="F487" s="135"/>
      <c r="AR487" s="89"/>
      <c r="AS487" s="89"/>
      <c r="AT487" s="89"/>
      <c r="AU487" s="89"/>
      <c r="AV487" s="89"/>
      <c r="AW487" s="89"/>
      <c r="AX487" s="89"/>
      <c r="AY487" s="89"/>
    </row>
    <row r="488" spans="1:51" s="47" customFormat="1" x14ac:dyDescent="0.35">
      <c r="A488" s="133"/>
      <c r="C488" s="134"/>
      <c r="E488" s="135"/>
      <c r="F488" s="135"/>
      <c r="AR488" s="89"/>
      <c r="AS488" s="89"/>
      <c r="AT488" s="89"/>
      <c r="AU488" s="89"/>
      <c r="AV488" s="89"/>
      <c r="AW488" s="89"/>
      <c r="AX488" s="89"/>
      <c r="AY488" s="89"/>
    </row>
    <row r="489" spans="1:51" s="47" customFormat="1" x14ac:dyDescent="0.35">
      <c r="A489" s="133"/>
      <c r="C489" s="134"/>
      <c r="E489" s="135"/>
      <c r="F489" s="135"/>
      <c r="AR489" s="89"/>
      <c r="AS489" s="89"/>
      <c r="AT489" s="89"/>
      <c r="AU489" s="89"/>
      <c r="AV489" s="89"/>
      <c r="AW489" s="89"/>
      <c r="AX489" s="89"/>
      <c r="AY489" s="89"/>
    </row>
    <row r="490" spans="1:51" s="47" customFormat="1" x14ac:dyDescent="0.35">
      <c r="A490" s="133"/>
      <c r="C490" s="134"/>
      <c r="E490" s="135"/>
      <c r="F490" s="135"/>
      <c r="AR490" s="89"/>
      <c r="AS490" s="89"/>
      <c r="AT490" s="89"/>
      <c r="AU490" s="89"/>
      <c r="AV490" s="89"/>
      <c r="AW490" s="89"/>
      <c r="AX490" s="89"/>
      <c r="AY490" s="89"/>
    </row>
    <row r="491" spans="1:51" s="47" customFormat="1" x14ac:dyDescent="0.35">
      <c r="A491" s="133"/>
      <c r="C491" s="134"/>
      <c r="E491" s="135"/>
      <c r="F491" s="135"/>
      <c r="AR491" s="89"/>
      <c r="AS491" s="89"/>
      <c r="AT491" s="89"/>
      <c r="AU491" s="89"/>
      <c r="AV491" s="89"/>
      <c r="AW491" s="89"/>
      <c r="AX491" s="89"/>
      <c r="AY491" s="89"/>
    </row>
    <row r="492" spans="1:51" s="47" customFormat="1" x14ac:dyDescent="0.35">
      <c r="A492" s="133"/>
      <c r="C492" s="134"/>
      <c r="E492" s="135"/>
      <c r="F492" s="135"/>
      <c r="AR492" s="89"/>
      <c r="AS492" s="89"/>
      <c r="AT492" s="89"/>
      <c r="AU492" s="89"/>
      <c r="AV492" s="89"/>
      <c r="AW492" s="89"/>
      <c r="AX492" s="89"/>
      <c r="AY492" s="89"/>
    </row>
    <row r="493" spans="1:51" s="47" customFormat="1" x14ac:dyDescent="0.35">
      <c r="A493" s="133"/>
      <c r="C493" s="134"/>
      <c r="E493" s="135"/>
      <c r="F493" s="135"/>
      <c r="AR493" s="89"/>
      <c r="AS493" s="89"/>
      <c r="AT493" s="89"/>
      <c r="AU493" s="89"/>
      <c r="AV493" s="89"/>
      <c r="AW493" s="89"/>
      <c r="AX493" s="89"/>
      <c r="AY493" s="89"/>
    </row>
    <row r="494" spans="1:51" s="47" customFormat="1" x14ac:dyDescent="0.35">
      <c r="A494" s="133"/>
      <c r="C494" s="134"/>
      <c r="E494" s="135"/>
      <c r="F494" s="135"/>
      <c r="AR494" s="89"/>
      <c r="AS494" s="89"/>
      <c r="AT494" s="89"/>
      <c r="AU494" s="89"/>
      <c r="AV494" s="89"/>
      <c r="AW494" s="89"/>
      <c r="AX494" s="89"/>
      <c r="AY494" s="89"/>
    </row>
    <row r="495" spans="1:51" s="47" customFormat="1" x14ac:dyDescent="0.35">
      <c r="A495" s="133"/>
      <c r="C495" s="134"/>
      <c r="E495" s="135"/>
      <c r="F495" s="135"/>
      <c r="AR495" s="89"/>
      <c r="AS495" s="89"/>
      <c r="AT495" s="89"/>
      <c r="AU495" s="89"/>
      <c r="AV495" s="89"/>
      <c r="AW495" s="89"/>
      <c r="AX495" s="89"/>
      <c r="AY495" s="89"/>
    </row>
    <row r="496" spans="1:51" s="47" customFormat="1" x14ac:dyDescent="0.35">
      <c r="A496" s="133"/>
      <c r="C496" s="134"/>
      <c r="E496" s="135"/>
      <c r="F496" s="135"/>
      <c r="AR496" s="89"/>
      <c r="AS496" s="89"/>
      <c r="AT496" s="89"/>
      <c r="AU496" s="89"/>
      <c r="AV496" s="89"/>
      <c r="AW496" s="89"/>
      <c r="AX496" s="89"/>
      <c r="AY496" s="89"/>
    </row>
    <row r="497" spans="1:51" s="47" customFormat="1" x14ac:dyDescent="0.35">
      <c r="A497" s="133"/>
      <c r="C497" s="134"/>
      <c r="E497" s="135"/>
      <c r="F497" s="135"/>
      <c r="AR497" s="89"/>
      <c r="AS497" s="89"/>
      <c r="AT497" s="89"/>
      <c r="AU497" s="89"/>
      <c r="AV497" s="89"/>
      <c r="AW497" s="89"/>
      <c r="AX497" s="89"/>
      <c r="AY497" s="89"/>
    </row>
    <row r="498" spans="1:51" s="47" customFormat="1" x14ac:dyDescent="0.35">
      <c r="A498" s="133"/>
      <c r="C498" s="134"/>
      <c r="E498" s="135"/>
      <c r="F498" s="135"/>
      <c r="AR498" s="89"/>
      <c r="AS498" s="89"/>
      <c r="AT498" s="89"/>
      <c r="AU498" s="89"/>
      <c r="AV498" s="89"/>
      <c r="AW498" s="89"/>
      <c r="AX498" s="89"/>
      <c r="AY498" s="89"/>
    </row>
    <row r="499" spans="1:51" s="47" customFormat="1" x14ac:dyDescent="0.35">
      <c r="A499" s="133"/>
      <c r="C499" s="134"/>
      <c r="E499" s="135"/>
      <c r="F499" s="135"/>
      <c r="AR499" s="89"/>
      <c r="AS499" s="89"/>
      <c r="AT499" s="89"/>
      <c r="AU499" s="89"/>
      <c r="AV499" s="89"/>
      <c r="AW499" s="89"/>
      <c r="AX499" s="89"/>
      <c r="AY499" s="89"/>
    </row>
    <row r="500" spans="1:51" s="47" customFormat="1" x14ac:dyDescent="0.35">
      <c r="A500" s="133"/>
      <c r="C500" s="134"/>
      <c r="E500" s="135"/>
      <c r="F500" s="135"/>
      <c r="AR500" s="89"/>
      <c r="AS500" s="89"/>
      <c r="AT500" s="89"/>
      <c r="AU500" s="89"/>
      <c r="AV500" s="89"/>
      <c r="AW500" s="89"/>
      <c r="AX500" s="89"/>
      <c r="AY500" s="89"/>
    </row>
    <row r="501" spans="1:51" s="47" customFormat="1" x14ac:dyDescent="0.35">
      <c r="A501" s="133"/>
      <c r="C501" s="134"/>
      <c r="E501" s="135"/>
      <c r="F501" s="135"/>
      <c r="AR501" s="89"/>
      <c r="AS501" s="89"/>
      <c r="AT501" s="89"/>
      <c r="AU501" s="89"/>
      <c r="AV501" s="89"/>
      <c r="AW501" s="89"/>
      <c r="AX501" s="89"/>
      <c r="AY501" s="89"/>
    </row>
    <row r="502" spans="1:51" s="47" customFormat="1" x14ac:dyDescent="0.35">
      <c r="A502" s="133"/>
      <c r="C502" s="134"/>
      <c r="E502" s="135"/>
      <c r="F502" s="135"/>
      <c r="AR502" s="89"/>
      <c r="AS502" s="89"/>
      <c r="AT502" s="89"/>
      <c r="AU502" s="89"/>
      <c r="AV502" s="89"/>
      <c r="AW502" s="89"/>
      <c r="AX502" s="89"/>
      <c r="AY502" s="89"/>
    </row>
    <row r="503" spans="1:51" s="47" customFormat="1" x14ac:dyDescent="0.35">
      <c r="A503" s="133"/>
      <c r="C503" s="134"/>
      <c r="E503" s="135"/>
      <c r="F503" s="135"/>
      <c r="AR503" s="89"/>
      <c r="AS503" s="89"/>
      <c r="AT503" s="89"/>
      <c r="AU503" s="89"/>
      <c r="AV503" s="89"/>
      <c r="AW503" s="89"/>
      <c r="AX503" s="89"/>
      <c r="AY503" s="89"/>
    </row>
    <row r="504" spans="1:51" s="47" customFormat="1" x14ac:dyDescent="0.35">
      <c r="A504" s="133"/>
      <c r="C504" s="134"/>
      <c r="E504" s="135"/>
      <c r="F504" s="135"/>
      <c r="AR504" s="89"/>
      <c r="AS504" s="89"/>
      <c r="AT504" s="89"/>
      <c r="AU504" s="89"/>
      <c r="AV504" s="89"/>
      <c r="AW504" s="89"/>
      <c r="AX504" s="89"/>
      <c r="AY504" s="89"/>
    </row>
    <row r="505" spans="1:51" s="47" customFormat="1" x14ac:dyDescent="0.35">
      <c r="A505" s="133"/>
      <c r="C505" s="134"/>
      <c r="E505" s="135"/>
      <c r="F505" s="135"/>
      <c r="AR505" s="89"/>
      <c r="AS505" s="89"/>
      <c r="AT505" s="89"/>
      <c r="AU505" s="89"/>
      <c r="AV505" s="89"/>
      <c r="AW505" s="89"/>
      <c r="AX505" s="89"/>
      <c r="AY505" s="89"/>
    </row>
    <row r="506" spans="1:51" s="47" customFormat="1" x14ac:dyDescent="0.35">
      <c r="A506" s="133"/>
      <c r="C506" s="134"/>
      <c r="E506" s="135"/>
      <c r="F506" s="135"/>
      <c r="AR506" s="89"/>
      <c r="AS506" s="89"/>
      <c r="AT506" s="89"/>
      <c r="AU506" s="89"/>
      <c r="AV506" s="89"/>
      <c r="AW506" s="89"/>
      <c r="AX506" s="89"/>
      <c r="AY506" s="89"/>
    </row>
    <row r="507" spans="1:51" s="47" customFormat="1" x14ac:dyDescent="0.35">
      <c r="A507" s="133"/>
      <c r="C507" s="134"/>
      <c r="E507" s="135"/>
      <c r="F507" s="135"/>
      <c r="AR507" s="89"/>
      <c r="AS507" s="89"/>
      <c r="AT507" s="89"/>
      <c r="AU507" s="89"/>
      <c r="AV507" s="89"/>
      <c r="AW507" s="89"/>
      <c r="AX507" s="89"/>
      <c r="AY507" s="89"/>
    </row>
    <row r="508" spans="1:51" s="47" customFormat="1" x14ac:dyDescent="0.35">
      <c r="A508" s="133"/>
      <c r="C508" s="134"/>
      <c r="E508" s="135"/>
      <c r="F508" s="135"/>
      <c r="AR508" s="89"/>
      <c r="AS508" s="89"/>
      <c r="AT508" s="89"/>
      <c r="AU508" s="89"/>
      <c r="AV508" s="89"/>
      <c r="AW508" s="89"/>
      <c r="AX508" s="89"/>
      <c r="AY508" s="89"/>
    </row>
    <row r="509" spans="1:51" s="47" customFormat="1" x14ac:dyDescent="0.35">
      <c r="A509" s="133"/>
      <c r="C509" s="134"/>
      <c r="E509" s="135"/>
      <c r="F509" s="135"/>
      <c r="AR509" s="89"/>
      <c r="AS509" s="89"/>
      <c r="AT509" s="89"/>
      <c r="AU509" s="89"/>
      <c r="AV509" s="89"/>
      <c r="AW509" s="89"/>
      <c r="AX509" s="89"/>
      <c r="AY509" s="89"/>
    </row>
    <row r="510" spans="1:51" s="47" customFormat="1" x14ac:dyDescent="0.35">
      <c r="A510" s="133"/>
      <c r="C510" s="134"/>
      <c r="E510" s="135"/>
      <c r="F510" s="135"/>
      <c r="AR510" s="89"/>
      <c r="AS510" s="89"/>
      <c r="AT510" s="89"/>
      <c r="AU510" s="89"/>
      <c r="AV510" s="89"/>
      <c r="AW510" s="89"/>
      <c r="AX510" s="89"/>
      <c r="AY510" s="89"/>
    </row>
    <row r="511" spans="1:51" s="47" customFormat="1" x14ac:dyDescent="0.35">
      <c r="A511" s="133"/>
      <c r="C511" s="134"/>
      <c r="E511" s="135"/>
      <c r="F511" s="135"/>
      <c r="AR511" s="89"/>
      <c r="AS511" s="89"/>
      <c r="AT511" s="89"/>
      <c r="AU511" s="89"/>
      <c r="AV511" s="89"/>
      <c r="AW511" s="89"/>
      <c r="AX511" s="89"/>
      <c r="AY511" s="89"/>
    </row>
    <row r="512" spans="1:51" s="47" customFormat="1" x14ac:dyDescent="0.35">
      <c r="A512" s="133"/>
      <c r="C512" s="134"/>
      <c r="E512" s="135"/>
      <c r="F512" s="135"/>
      <c r="AR512" s="89"/>
      <c r="AS512" s="89"/>
      <c r="AT512" s="89"/>
      <c r="AU512" s="89"/>
      <c r="AV512" s="89"/>
      <c r="AW512" s="89"/>
      <c r="AX512" s="89"/>
      <c r="AY512" s="89"/>
    </row>
    <row r="513" spans="1:51" s="47" customFormat="1" x14ac:dyDescent="0.35">
      <c r="A513" s="133"/>
      <c r="C513" s="134"/>
      <c r="E513" s="135"/>
      <c r="F513" s="135"/>
      <c r="AR513" s="89"/>
      <c r="AS513" s="89"/>
      <c r="AT513" s="89"/>
      <c r="AU513" s="89"/>
      <c r="AV513" s="89"/>
      <c r="AW513" s="89"/>
      <c r="AX513" s="89"/>
      <c r="AY513" s="89"/>
    </row>
    <row r="514" spans="1:51" s="47" customFormat="1" x14ac:dyDescent="0.35">
      <c r="A514" s="133"/>
      <c r="C514" s="134"/>
      <c r="E514" s="135"/>
      <c r="F514" s="135"/>
      <c r="AR514" s="89"/>
      <c r="AS514" s="89"/>
      <c r="AT514" s="89"/>
      <c r="AU514" s="89"/>
      <c r="AV514" s="89"/>
      <c r="AW514" s="89"/>
      <c r="AX514" s="89"/>
      <c r="AY514" s="89"/>
    </row>
    <row r="515" spans="1:51" s="47" customFormat="1" x14ac:dyDescent="0.35">
      <c r="A515" s="133"/>
      <c r="C515" s="134"/>
      <c r="E515" s="135"/>
      <c r="F515" s="135"/>
      <c r="AR515" s="89"/>
      <c r="AS515" s="89"/>
      <c r="AT515" s="89"/>
      <c r="AU515" s="89"/>
      <c r="AV515" s="89"/>
      <c r="AW515" s="89"/>
      <c r="AX515" s="89"/>
      <c r="AY515" s="89"/>
    </row>
    <row r="516" spans="1:51" s="47" customFormat="1" x14ac:dyDescent="0.35">
      <c r="A516" s="133"/>
      <c r="C516" s="134"/>
      <c r="E516" s="135"/>
      <c r="F516" s="135"/>
      <c r="AR516" s="89"/>
      <c r="AS516" s="89"/>
      <c r="AT516" s="89"/>
      <c r="AU516" s="89"/>
      <c r="AV516" s="89"/>
      <c r="AW516" s="89"/>
      <c r="AX516" s="89"/>
      <c r="AY516" s="89"/>
    </row>
    <row r="517" spans="1:51" s="47" customFormat="1" x14ac:dyDescent="0.35">
      <c r="A517" s="133"/>
      <c r="C517" s="134"/>
      <c r="E517" s="135"/>
      <c r="F517" s="135"/>
      <c r="AR517" s="89"/>
      <c r="AS517" s="89"/>
      <c r="AT517" s="89"/>
      <c r="AU517" s="89"/>
      <c r="AV517" s="89"/>
      <c r="AW517" s="89"/>
      <c r="AX517" s="89"/>
      <c r="AY517" s="89"/>
    </row>
    <row r="518" spans="1:51" s="47" customFormat="1" x14ac:dyDescent="0.35">
      <c r="A518" s="133"/>
      <c r="C518" s="134"/>
      <c r="E518" s="135"/>
      <c r="F518" s="135"/>
      <c r="AR518" s="89"/>
      <c r="AS518" s="89"/>
      <c r="AT518" s="89"/>
      <c r="AU518" s="89"/>
      <c r="AV518" s="89"/>
      <c r="AW518" s="89"/>
      <c r="AX518" s="89"/>
      <c r="AY518" s="89"/>
    </row>
    <row r="519" spans="1:51" s="47" customFormat="1" x14ac:dyDescent="0.35">
      <c r="A519" s="133"/>
      <c r="C519" s="134"/>
      <c r="E519" s="135"/>
      <c r="F519" s="135"/>
      <c r="AR519" s="89"/>
      <c r="AS519" s="89"/>
      <c r="AT519" s="89"/>
      <c r="AU519" s="89"/>
      <c r="AV519" s="89"/>
      <c r="AW519" s="89"/>
      <c r="AX519" s="89"/>
      <c r="AY519" s="89"/>
    </row>
    <row r="520" spans="1:51" s="47" customFormat="1" x14ac:dyDescent="0.35">
      <c r="A520" s="133"/>
      <c r="C520" s="134"/>
      <c r="E520" s="135"/>
      <c r="F520" s="135"/>
      <c r="AR520" s="89"/>
      <c r="AS520" s="89"/>
      <c r="AT520" s="89"/>
      <c r="AU520" s="89"/>
      <c r="AV520" s="89"/>
      <c r="AW520" s="89"/>
      <c r="AX520" s="89"/>
      <c r="AY520" s="89"/>
    </row>
    <row r="521" spans="1:51" s="47" customFormat="1" x14ac:dyDescent="0.35">
      <c r="A521" s="133"/>
      <c r="C521" s="134"/>
      <c r="E521" s="135"/>
      <c r="F521" s="135"/>
      <c r="AR521" s="89"/>
      <c r="AS521" s="89"/>
      <c r="AT521" s="89"/>
      <c r="AU521" s="89"/>
      <c r="AV521" s="89"/>
      <c r="AW521" s="89"/>
      <c r="AX521" s="89"/>
      <c r="AY521" s="89"/>
    </row>
    <row r="522" spans="1:51" s="47" customFormat="1" x14ac:dyDescent="0.35">
      <c r="A522" s="133"/>
      <c r="C522" s="134"/>
      <c r="E522" s="135"/>
      <c r="F522" s="135"/>
      <c r="AR522" s="89"/>
      <c r="AS522" s="89"/>
      <c r="AT522" s="89"/>
      <c r="AU522" s="89"/>
      <c r="AV522" s="89"/>
      <c r="AW522" s="89"/>
      <c r="AX522" s="89"/>
      <c r="AY522" s="89"/>
    </row>
    <row r="523" spans="1:51" s="47" customFormat="1" x14ac:dyDescent="0.35">
      <c r="A523" s="133"/>
      <c r="C523" s="134"/>
      <c r="E523" s="135"/>
      <c r="F523" s="135"/>
      <c r="AR523" s="89"/>
      <c r="AS523" s="89"/>
      <c r="AT523" s="89"/>
      <c r="AU523" s="89"/>
      <c r="AV523" s="89"/>
      <c r="AW523" s="89"/>
      <c r="AX523" s="89"/>
      <c r="AY523" s="89"/>
    </row>
    <row r="524" spans="1:51" s="47" customFormat="1" x14ac:dyDescent="0.35">
      <c r="A524" s="133"/>
      <c r="C524" s="134"/>
      <c r="E524" s="135"/>
      <c r="F524" s="135"/>
      <c r="AR524" s="89"/>
      <c r="AS524" s="89"/>
      <c r="AT524" s="89"/>
      <c r="AU524" s="89"/>
      <c r="AV524" s="89"/>
      <c r="AW524" s="89"/>
      <c r="AX524" s="89"/>
      <c r="AY524" s="89"/>
    </row>
    <row r="525" spans="1:51" s="47" customFormat="1" x14ac:dyDescent="0.35">
      <c r="A525" s="133"/>
      <c r="C525" s="134"/>
      <c r="E525" s="135"/>
      <c r="F525" s="135"/>
      <c r="AR525" s="89"/>
      <c r="AS525" s="89"/>
      <c r="AT525" s="89"/>
      <c r="AU525" s="89"/>
      <c r="AV525" s="89"/>
      <c r="AW525" s="89"/>
      <c r="AX525" s="89"/>
      <c r="AY525" s="89"/>
    </row>
    <row r="526" spans="1:51" s="47" customFormat="1" x14ac:dyDescent="0.35">
      <c r="A526" s="133"/>
      <c r="C526" s="134"/>
      <c r="E526" s="135"/>
      <c r="F526" s="135"/>
      <c r="AR526" s="89"/>
      <c r="AS526" s="89"/>
      <c r="AT526" s="89"/>
      <c r="AU526" s="89"/>
      <c r="AV526" s="89"/>
      <c r="AW526" s="89"/>
      <c r="AX526" s="89"/>
      <c r="AY526" s="89"/>
    </row>
    <row r="527" spans="1:51" s="47" customFormat="1" x14ac:dyDescent="0.35">
      <c r="A527" s="133"/>
      <c r="C527" s="134"/>
      <c r="E527" s="135"/>
      <c r="F527" s="135"/>
      <c r="AR527" s="89"/>
      <c r="AS527" s="89"/>
      <c r="AT527" s="89"/>
      <c r="AU527" s="89"/>
      <c r="AV527" s="89"/>
      <c r="AW527" s="89"/>
      <c r="AX527" s="89"/>
      <c r="AY527" s="89"/>
    </row>
    <row r="528" spans="1:51" s="47" customFormat="1" x14ac:dyDescent="0.35">
      <c r="A528" s="133"/>
      <c r="C528" s="134"/>
      <c r="E528" s="135"/>
      <c r="F528" s="135"/>
      <c r="AR528" s="89"/>
      <c r="AS528" s="89"/>
      <c r="AT528" s="89"/>
      <c r="AU528" s="89"/>
      <c r="AV528" s="89"/>
      <c r="AW528" s="89"/>
      <c r="AX528" s="89"/>
      <c r="AY528" s="89"/>
    </row>
    <row r="529" spans="1:51" s="47" customFormat="1" x14ac:dyDescent="0.35">
      <c r="A529" s="133"/>
      <c r="C529" s="134"/>
      <c r="E529" s="135"/>
      <c r="F529" s="135"/>
      <c r="AR529" s="89"/>
      <c r="AS529" s="89"/>
      <c r="AT529" s="89"/>
      <c r="AU529" s="89"/>
      <c r="AV529" s="89"/>
      <c r="AW529" s="89"/>
      <c r="AX529" s="89"/>
      <c r="AY529" s="89"/>
    </row>
    <row r="530" spans="1:51" s="47" customFormat="1" x14ac:dyDescent="0.35">
      <c r="A530" s="133"/>
      <c r="C530" s="134"/>
      <c r="E530" s="135"/>
      <c r="F530" s="135"/>
      <c r="AR530" s="89"/>
      <c r="AS530" s="89"/>
      <c r="AT530" s="89"/>
      <c r="AU530" s="89"/>
      <c r="AV530" s="89"/>
      <c r="AW530" s="89"/>
      <c r="AX530" s="89"/>
      <c r="AY530" s="89"/>
    </row>
    <row r="531" spans="1:51" s="47" customFormat="1" x14ac:dyDescent="0.35">
      <c r="A531" s="133"/>
      <c r="C531" s="134"/>
      <c r="E531" s="135"/>
      <c r="F531" s="135"/>
      <c r="AR531" s="89"/>
      <c r="AS531" s="89"/>
      <c r="AT531" s="89"/>
      <c r="AU531" s="89"/>
      <c r="AV531" s="89"/>
      <c r="AW531" s="89"/>
      <c r="AX531" s="89"/>
      <c r="AY531" s="89"/>
    </row>
    <row r="532" spans="1:51" s="47" customFormat="1" x14ac:dyDescent="0.35">
      <c r="A532" s="133"/>
      <c r="C532" s="134"/>
      <c r="E532" s="135"/>
      <c r="F532" s="135"/>
      <c r="AR532" s="89"/>
      <c r="AS532" s="89"/>
      <c r="AT532" s="89"/>
      <c r="AU532" s="89"/>
      <c r="AV532" s="89"/>
      <c r="AW532" s="89"/>
      <c r="AX532" s="89"/>
      <c r="AY532" s="89"/>
    </row>
    <row r="533" spans="1:51" s="47" customFormat="1" x14ac:dyDescent="0.35">
      <c r="A533" s="133"/>
      <c r="C533" s="134"/>
      <c r="E533" s="135"/>
      <c r="F533" s="135"/>
      <c r="AR533" s="89"/>
      <c r="AS533" s="89"/>
      <c r="AT533" s="89"/>
      <c r="AU533" s="89"/>
      <c r="AV533" s="89"/>
      <c r="AW533" s="89"/>
      <c r="AX533" s="89"/>
      <c r="AY533" s="89"/>
    </row>
    <row r="534" spans="1:51" s="47" customFormat="1" x14ac:dyDescent="0.35">
      <c r="A534" s="133"/>
      <c r="C534" s="134"/>
      <c r="E534" s="135"/>
      <c r="F534" s="135"/>
      <c r="AR534" s="89"/>
      <c r="AS534" s="89"/>
      <c r="AT534" s="89"/>
      <c r="AU534" s="89"/>
      <c r="AV534" s="89"/>
      <c r="AW534" s="89"/>
      <c r="AX534" s="89"/>
      <c r="AY534" s="89"/>
    </row>
    <row r="535" spans="1:51" s="47" customFormat="1" x14ac:dyDescent="0.35">
      <c r="A535" s="133"/>
      <c r="C535" s="134"/>
      <c r="E535" s="135"/>
      <c r="F535" s="135"/>
      <c r="AR535" s="89"/>
      <c r="AS535" s="89"/>
      <c r="AT535" s="89"/>
      <c r="AU535" s="89"/>
      <c r="AV535" s="89"/>
      <c r="AW535" s="89"/>
      <c r="AX535" s="89"/>
      <c r="AY535" s="89"/>
    </row>
    <row r="536" spans="1:51" s="47" customFormat="1" x14ac:dyDescent="0.35">
      <c r="A536" s="133"/>
      <c r="C536" s="134"/>
      <c r="E536" s="135"/>
      <c r="F536" s="135"/>
      <c r="AR536" s="89"/>
      <c r="AS536" s="89"/>
      <c r="AT536" s="89"/>
      <c r="AU536" s="89"/>
      <c r="AV536" s="89"/>
      <c r="AW536" s="89"/>
      <c r="AX536" s="89"/>
      <c r="AY536" s="89"/>
    </row>
    <row r="537" spans="1:51" s="47" customFormat="1" x14ac:dyDescent="0.35">
      <c r="A537" s="133"/>
      <c r="C537" s="134"/>
      <c r="E537" s="135"/>
      <c r="F537" s="135"/>
      <c r="AR537" s="89"/>
      <c r="AS537" s="89"/>
      <c r="AT537" s="89"/>
      <c r="AU537" s="89"/>
      <c r="AV537" s="89"/>
      <c r="AW537" s="89"/>
      <c r="AX537" s="89"/>
      <c r="AY537" s="89"/>
    </row>
    <row r="538" spans="1:51" s="47" customFormat="1" x14ac:dyDescent="0.35">
      <c r="A538" s="133"/>
      <c r="C538" s="134"/>
      <c r="E538" s="135"/>
      <c r="F538" s="135"/>
      <c r="AR538" s="89"/>
      <c r="AS538" s="89"/>
      <c r="AT538" s="89"/>
      <c r="AU538" s="89"/>
      <c r="AV538" s="89"/>
      <c r="AW538" s="89"/>
      <c r="AX538" s="89"/>
      <c r="AY538" s="89"/>
    </row>
    <row r="539" spans="1:51" s="47" customFormat="1" x14ac:dyDescent="0.35">
      <c r="A539" s="133"/>
      <c r="C539" s="134"/>
      <c r="E539" s="135"/>
      <c r="F539" s="135"/>
      <c r="AR539" s="89"/>
      <c r="AS539" s="89"/>
      <c r="AT539" s="89"/>
      <c r="AU539" s="89"/>
      <c r="AV539" s="89"/>
      <c r="AW539" s="89"/>
      <c r="AX539" s="89"/>
      <c r="AY539" s="89"/>
    </row>
    <row r="540" spans="1:51" s="47" customFormat="1" x14ac:dyDescent="0.35">
      <c r="A540" s="133"/>
      <c r="C540" s="134"/>
      <c r="E540" s="135"/>
      <c r="F540" s="135"/>
      <c r="AR540" s="89"/>
      <c r="AS540" s="89"/>
      <c r="AT540" s="89"/>
      <c r="AU540" s="89"/>
      <c r="AV540" s="89"/>
      <c r="AW540" s="89"/>
      <c r="AX540" s="89"/>
      <c r="AY540" s="89"/>
    </row>
    <row r="541" spans="1:51" s="47" customFormat="1" x14ac:dyDescent="0.35">
      <c r="A541" s="133"/>
      <c r="C541" s="134"/>
      <c r="E541" s="135"/>
      <c r="F541" s="135"/>
      <c r="AR541" s="89"/>
      <c r="AS541" s="89"/>
      <c r="AT541" s="89"/>
      <c r="AU541" s="89"/>
      <c r="AV541" s="89"/>
      <c r="AW541" s="89"/>
      <c r="AX541" s="89"/>
      <c r="AY541" s="89"/>
    </row>
    <row r="542" spans="1:51" s="47" customFormat="1" x14ac:dyDescent="0.35">
      <c r="A542" s="133"/>
      <c r="C542" s="134"/>
      <c r="E542" s="135"/>
      <c r="F542" s="135"/>
      <c r="AR542" s="89"/>
      <c r="AS542" s="89"/>
      <c r="AT542" s="89"/>
      <c r="AU542" s="89"/>
      <c r="AV542" s="89"/>
      <c r="AW542" s="89"/>
      <c r="AX542" s="89"/>
      <c r="AY542" s="89"/>
    </row>
    <row r="543" spans="1:51" s="47" customFormat="1" x14ac:dyDescent="0.35">
      <c r="A543" s="133"/>
      <c r="C543" s="134"/>
      <c r="E543" s="135"/>
      <c r="F543" s="135"/>
      <c r="AR543" s="89"/>
      <c r="AS543" s="89"/>
      <c r="AT543" s="89"/>
      <c r="AU543" s="89"/>
      <c r="AV543" s="89"/>
      <c r="AW543" s="89"/>
      <c r="AX543" s="89"/>
      <c r="AY543" s="89"/>
    </row>
    <row r="544" spans="1:51" s="47" customFormat="1" x14ac:dyDescent="0.35">
      <c r="A544" s="133"/>
      <c r="C544" s="134"/>
      <c r="E544" s="135"/>
      <c r="F544" s="135"/>
      <c r="AR544" s="89"/>
      <c r="AS544" s="89"/>
      <c r="AT544" s="89"/>
      <c r="AU544" s="89"/>
      <c r="AV544" s="89"/>
      <c r="AW544" s="89"/>
      <c r="AX544" s="89"/>
      <c r="AY544" s="89"/>
    </row>
    <row r="545" spans="1:51" s="47" customFormat="1" x14ac:dyDescent="0.35">
      <c r="A545" s="133"/>
      <c r="C545" s="134"/>
      <c r="E545" s="135"/>
      <c r="F545" s="135"/>
      <c r="AR545" s="89"/>
      <c r="AS545" s="89"/>
      <c r="AT545" s="89"/>
      <c r="AU545" s="89"/>
      <c r="AV545" s="89"/>
      <c r="AW545" s="89"/>
      <c r="AX545" s="89"/>
      <c r="AY545" s="89"/>
    </row>
    <row r="546" spans="1:51" s="47" customFormat="1" x14ac:dyDescent="0.35">
      <c r="A546" s="133"/>
      <c r="C546" s="134"/>
      <c r="E546" s="135"/>
      <c r="F546" s="135"/>
      <c r="AR546" s="89"/>
      <c r="AS546" s="89"/>
      <c r="AT546" s="89"/>
      <c r="AU546" s="89"/>
      <c r="AV546" s="89"/>
      <c r="AW546" s="89"/>
      <c r="AX546" s="89"/>
      <c r="AY546" s="89"/>
    </row>
    <row r="547" spans="1:51" s="47" customFormat="1" x14ac:dyDescent="0.35">
      <c r="A547" s="133"/>
      <c r="C547" s="134"/>
      <c r="E547" s="135"/>
      <c r="F547" s="135"/>
      <c r="AR547" s="89"/>
      <c r="AS547" s="89"/>
      <c r="AT547" s="89"/>
      <c r="AU547" s="89"/>
      <c r="AV547" s="89"/>
      <c r="AW547" s="89"/>
      <c r="AX547" s="89"/>
      <c r="AY547" s="89"/>
    </row>
    <row r="548" spans="1:51" s="47" customFormat="1" x14ac:dyDescent="0.35">
      <c r="A548" s="133"/>
      <c r="C548" s="134"/>
      <c r="E548" s="135"/>
      <c r="F548" s="135"/>
      <c r="AR548" s="89"/>
      <c r="AS548" s="89"/>
      <c r="AT548" s="89"/>
      <c r="AU548" s="89"/>
      <c r="AV548" s="89"/>
      <c r="AW548" s="89"/>
      <c r="AX548" s="89"/>
      <c r="AY548" s="89"/>
    </row>
    <row r="549" spans="1:51" s="47" customFormat="1" x14ac:dyDescent="0.35">
      <c r="A549" s="133"/>
      <c r="C549" s="134"/>
      <c r="E549" s="135"/>
      <c r="F549" s="135"/>
      <c r="AR549" s="89"/>
      <c r="AS549" s="89"/>
      <c r="AT549" s="89"/>
      <c r="AU549" s="89"/>
      <c r="AV549" s="89"/>
      <c r="AW549" s="89"/>
      <c r="AX549" s="89"/>
      <c r="AY549" s="89"/>
    </row>
    <row r="550" spans="1:51" s="47" customFormat="1" x14ac:dyDescent="0.35">
      <c r="A550" s="133"/>
      <c r="C550" s="134"/>
      <c r="E550" s="135"/>
      <c r="F550" s="135"/>
      <c r="AR550" s="89"/>
      <c r="AS550" s="89"/>
      <c r="AT550" s="89"/>
      <c r="AU550" s="89"/>
      <c r="AV550" s="89"/>
      <c r="AW550" s="89"/>
      <c r="AX550" s="89"/>
      <c r="AY550" s="89"/>
    </row>
    <row r="551" spans="1:51" s="47" customFormat="1" x14ac:dyDescent="0.35">
      <c r="A551" s="133"/>
      <c r="C551" s="134"/>
      <c r="E551" s="135"/>
      <c r="F551" s="135"/>
      <c r="AR551" s="89"/>
      <c r="AS551" s="89"/>
      <c r="AT551" s="89"/>
      <c r="AU551" s="89"/>
      <c r="AV551" s="89"/>
      <c r="AW551" s="89"/>
      <c r="AX551" s="89"/>
      <c r="AY551" s="89"/>
    </row>
    <row r="552" spans="1:51" s="47" customFormat="1" x14ac:dyDescent="0.35">
      <c r="A552" s="133"/>
      <c r="C552" s="134"/>
      <c r="E552" s="135"/>
      <c r="F552" s="135"/>
      <c r="AR552" s="89"/>
      <c r="AS552" s="89"/>
      <c r="AT552" s="89"/>
      <c r="AU552" s="89"/>
      <c r="AV552" s="89"/>
      <c r="AW552" s="89"/>
      <c r="AX552" s="89"/>
      <c r="AY552" s="89"/>
    </row>
    <row r="553" spans="1:51" s="47" customFormat="1" x14ac:dyDescent="0.35">
      <c r="A553" s="133"/>
      <c r="C553" s="134"/>
      <c r="E553" s="135"/>
      <c r="F553" s="135"/>
      <c r="AR553" s="89"/>
      <c r="AS553" s="89"/>
      <c r="AT553" s="89"/>
      <c r="AU553" s="89"/>
      <c r="AV553" s="89"/>
      <c r="AW553" s="89"/>
      <c r="AX553" s="89"/>
      <c r="AY553" s="89"/>
    </row>
    <row r="554" spans="1:51" s="47" customFormat="1" x14ac:dyDescent="0.35">
      <c r="A554" s="133"/>
      <c r="C554" s="134"/>
      <c r="E554" s="135"/>
      <c r="F554" s="135"/>
      <c r="AR554" s="89"/>
      <c r="AS554" s="89"/>
      <c r="AT554" s="89"/>
      <c r="AU554" s="89"/>
      <c r="AV554" s="89"/>
      <c r="AW554" s="89"/>
      <c r="AX554" s="89"/>
      <c r="AY554" s="89"/>
    </row>
    <row r="555" spans="1:51" s="47" customFormat="1" x14ac:dyDescent="0.35">
      <c r="A555" s="133"/>
      <c r="C555" s="134"/>
      <c r="E555" s="135"/>
      <c r="F555" s="135"/>
      <c r="AR555" s="89"/>
      <c r="AS555" s="89"/>
      <c r="AT555" s="89"/>
      <c r="AU555" s="89"/>
      <c r="AV555" s="89"/>
      <c r="AW555" s="89"/>
      <c r="AX555" s="89"/>
      <c r="AY555" s="89"/>
    </row>
    <row r="556" spans="1:51" s="47" customFormat="1" x14ac:dyDescent="0.35">
      <c r="A556" s="133"/>
      <c r="C556" s="134"/>
      <c r="E556" s="135"/>
      <c r="F556" s="135"/>
      <c r="AR556" s="89"/>
      <c r="AS556" s="89"/>
      <c r="AT556" s="89"/>
      <c r="AU556" s="89"/>
      <c r="AV556" s="89"/>
      <c r="AW556" s="89"/>
      <c r="AX556" s="89"/>
      <c r="AY556" s="89"/>
    </row>
    <row r="557" spans="1:51" s="47" customFormat="1" x14ac:dyDescent="0.35">
      <c r="A557" s="133"/>
      <c r="C557" s="134"/>
      <c r="E557" s="135"/>
      <c r="F557" s="135"/>
      <c r="AR557" s="89"/>
      <c r="AS557" s="89"/>
      <c r="AT557" s="89"/>
      <c r="AU557" s="89"/>
      <c r="AV557" s="89"/>
      <c r="AW557" s="89"/>
      <c r="AX557" s="89"/>
      <c r="AY557" s="89"/>
    </row>
    <row r="558" spans="1:51" s="47" customFormat="1" x14ac:dyDescent="0.35">
      <c r="A558" s="133"/>
      <c r="C558" s="134"/>
      <c r="E558" s="135"/>
      <c r="F558" s="135"/>
      <c r="AR558" s="89"/>
      <c r="AS558" s="89"/>
      <c r="AT558" s="89"/>
      <c r="AU558" s="89"/>
      <c r="AV558" s="89"/>
      <c r="AW558" s="89"/>
      <c r="AX558" s="89"/>
      <c r="AY558" s="89"/>
    </row>
    <row r="559" spans="1:51" s="47" customFormat="1" x14ac:dyDescent="0.35">
      <c r="A559" s="133"/>
      <c r="C559" s="134"/>
      <c r="E559" s="135"/>
      <c r="F559" s="135"/>
      <c r="AR559" s="89"/>
      <c r="AS559" s="89"/>
      <c r="AT559" s="89"/>
      <c r="AU559" s="89"/>
      <c r="AV559" s="89"/>
      <c r="AW559" s="89"/>
      <c r="AX559" s="89"/>
      <c r="AY559" s="89"/>
    </row>
    <row r="560" spans="1:51" s="47" customFormat="1" x14ac:dyDescent="0.35">
      <c r="A560" s="133"/>
      <c r="C560" s="134"/>
      <c r="E560" s="135"/>
      <c r="F560" s="135"/>
      <c r="AR560" s="89"/>
      <c r="AS560" s="89"/>
      <c r="AT560" s="89"/>
      <c r="AU560" s="89"/>
      <c r="AV560" s="89"/>
      <c r="AW560" s="89"/>
      <c r="AX560" s="89"/>
      <c r="AY560" s="89"/>
    </row>
    <row r="561" spans="1:51" s="47" customFormat="1" x14ac:dyDescent="0.35">
      <c r="A561" s="133"/>
      <c r="C561" s="134"/>
      <c r="E561" s="135"/>
      <c r="F561" s="135"/>
      <c r="AR561" s="89"/>
      <c r="AS561" s="89"/>
      <c r="AT561" s="89"/>
      <c r="AU561" s="89"/>
      <c r="AV561" s="89"/>
      <c r="AW561" s="89"/>
      <c r="AX561" s="89"/>
      <c r="AY561" s="89"/>
    </row>
    <row r="562" spans="1:51" s="47" customFormat="1" x14ac:dyDescent="0.35">
      <c r="A562" s="133"/>
      <c r="C562" s="134"/>
      <c r="E562" s="135"/>
      <c r="F562" s="135"/>
      <c r="AR562" s="89"/>
      <c r="AS562" s="89"/>
      <c r="AT562" s="89"/>
      <c r="AU562" s="89"/>
      <c r="AV562" s="89"/>
      <c r="AW562" s="89"/>
      <c r="AX562" s="89"/>
      <c r="AY562" s="89"/>
    </row>
    <row r="563" spans="1:51" s="47" customFormat="1" x14ac:dyDescent="0.35">
      <c r="A563" s="133"/>
      <c r="C563" s="134"/>
      <c r="E563" s="135"/>
      <c r="F563" s="135"/>
      <c r="AR563" s="89"/>
      <c r="AS563" s="89"/>
      <c r="AT563" s="89"/>
      <c r="AU563" s="89"/>
      <c r="AV563" s="89"/>
      <c r="AW563" s="89"/>
      <c r="AX563" s="89"/>
      <c r="AY563" s="89"/>
    </row>
    <row r="564" spans="1:51" s="47" customFormat="1" x14ac:dyDescent="0.35">
      <c r="A564" s="133"/>
      <c r="C564" s="134"/>
      <c r="E564" s="135"/>
      <c r="F564" s="135"/>
      <c r="AR564" s="89"/>
      <c r="AS564" s="89"/>
      <c r="AT564" s="89"/>
      <c r="AU564" s="89"/>
      <c r="AV564" s="89"/>
      <c r="AW564" s="89"/>
      <c r="AX564" s="89"/>
      <c r="AY564" s="89"/>
    </row>
    <row r="565" spans="1:51" s="47" customFormat="1" x14ac:dyDescent="0.35">
      <c r="A565" s="133"/>
      <c r="C565" s="134"/>
      <c r="E565" s="135"/>
      <c r="F565" s="135"/>
      <c r="AR565" s="89"/>
      <c r="AS565" s="89"/>
      <c r="AT565" s="89"/>
      <c r="AU565" s="89"/>
      <c r="AV565" s="89"/>
      <c r="AW565" s="89"/>
      <c r="AX565" s="89"/>
      <c r="AY565" s="89"/>
    </row>
    <row r="566" spans="1:51" s="47" customFormat="1" x14ac:dyDescent="0.35">
      <c r="A566" s="133"/>
      <c r="C566" s="134"/>
      <c r="E566" s="135"/>
      <c r="F566" s="135"/>
      <c r="AR566" s="89"/>
      <c r="AS566" s="89"/>
      <c r="AT566" s="89"/>
      <c r="AU566" s="89"/>
      <c r="AV566" s="89"/>
      <c r="AW566" s="89"/>
      <c r="AX566" s="89"/>
      <c r="AY566" s="89"/>
    </row>
    <row r="567" spans="1:51" s="47" customFormat="1" x14ac:dyDescent="0.35">
      <c r="A567" s="133"/>
      <c r="C567" s="134"/>
      <c r="E567" s="135"/>
      <c r="F567" s="135"/>
      <c r="AR567" s="89"/>
      <c r="AS567" s="89"/>
      <c r="AT567" s="89"/>
      <c r="AU567" s="89"/>
      <c r="AV567" s="89"/>
      <c r="AW567" s="89"/>
      <c r="AX567" s="89"/>
      <c r="AY567" s="89"/>
    </row>
    <row r="568" spans="1:51" s="47" customFormat="1" x14ac:dyDescent="0.35">
      <c r="A568" s="133"/>
      <c r="C568" s="134"/>
      <c r="E568" s="135"/>
      <c r="F568" s="135"/>
      <c r="AR568" s="89"/>
      <c r="AS568" s="89"/>
      <c r="AT568" s="89"/>
      <c r="AU568" s="89"/>
      <c r="AV568" s="89"/>
      <c r="AW568" s="89"/>
      <c r="AX568" s="89"/>
      <c r="AY568" s="89"/>
    </row>
    <row r="569" spans="1:51" s="47" customFormat="1" x14ac:dyDescent="0.35">
      <c r="A569" s="133"/>
      <c r="C569" s="134"/>
      <c r="E569" s="135"/>
      <c r="F569" s="135"/>
      <c r="AR569" s="89"/>
      <c r="AS569" s="89"/>
      <c r="AT569" s="89"/>
      <c r="AU569" s="89"/>
      <c r="AV569" s="89"/>
      <c r="AW569" s="89"/>
      <c r="AX569" s="89"/>
      <c r="AY569" s="89"/>
    </row>
    <row r="570" spans="1:51" s="47" customFormat="1" x14ac:dyDescent="0.35">
      <c r="A570" s="133"/>
      <c r="C570" s="134"/>
      <c r="E570" s="135"/>
      <c r="F570" s="135"/>
      <c r="AR570" s="89"/>
      <c r="AS570" s="89"/>
      <c r="AT570" s="89"/>
      <c r="AU570" s="89"/>
      <c r="AV570" s="89"/>
      <c r="AW570" s="89"/>
      <c r="AX570" s="89"/>
      <c r="AY570" s="89"/>
    </row>
    <row r="571" spans="1:51" s="47" customFormat="1" x14ac:dyDescent="0.35">
      <c r="A571" s="133"/>
      <c r="C571" s="134"/>
      <c r="E571" s="135"/>
      <c r="F571" s="135"/>
      <c r="AR571" s="89"/>
      <c r="AS571" s="89"/>
      <c r="AT571" s="89"/>
      <c r="AU571" s="89"/>
      <c r="AV571" s="89"/>
      <c r="AW571" s="89"/>
      <c r="AX571" s="89"/>
      <c r="AY571" s="89"/>
    </row>
    <row r="572" spans="1:51" s="47" customFormat="1" x14ac:dyDescent="0.35">
      <c r="A572" s="133"/>
      <c r="C572" s="134"/>
      <c r="E572" s="135"/>
      <c r="F572" s="135"/>
      <c r="AR572" s="89"/>
      <c r="AS572" s="89"/>
      <c r="AT572" s="89"/>
      <c r="AU572" s="89"/>
      <c r="AV572" s="89"/>
      <c r="AW572" s="89"/>
      <c r="AX572" s="89"/>
      <c r="AY572" s="89"/>
    </row>
    <row r="573" spans="1:51" s="47" customFormat="1" x14ac:dyDescent="0.35">
      <c r="A573" s="133"/>
      <c r="C573" s="134"/>
      <c r="E573" s="135"/>
      <c r="F573" s="135"/>
      <c r="AR573" s="89"/>
      <c r="AS573" s="89"/>
      <c r="AT573" s="89"/>
      <c r="AU573" s="89"/>
      <c r="AV573" s="89"/>
      <c r="AW573" s="89"/>
      <c r="AX573" s="89"/>
      <c r="AY573" s="89"/>
    </row>
    <row r="574" spans="1:51" s="47" customFormat="1" x14ac:dyDescent="0.35">
      <c r="A574" s="133"/>
      <c r="C574" s="134"/>
      <c r="E574" s="135"/>
      <c r="F574" s="135"/>
      <c r="AR574" s="89"/>
      <c r="AS574" s="89"/>
      <c r="AT574" s="89"/>
      <c r="AU574" s="89"/>
      <c r="AV574" s="89"/>
      <c r="AW574" s="89"/>
      <c r="AX574" s="89"/>
      <c r="AY574" s="89"/>
    </row>
    <row r="575" spans="1:51" s="47" customFormat="1" x14ac:dyDescent="0.35">
      <c r="A575" s="133"/>
      <c r="C575" s="134"/>
      <c r="E575" s="135"/>
      <c r="F575" s="135"/>
      <c r="AR575" s="89"/>
      <c r="AS575" s="89"/>
      <c r="AT575" s="89"/>
      <c r="AU575" s="89"/>
      <c r="AV575" s="89"/>
      <c r="AW575" s="89"/>
      <c r="AX575" s="89"/>
      <c r="AY575" s="89"/>
    </row>
    <row r="576" spans="1:51" s="47" customFormat="1" x14ac:dyDescent="0.35">
      <c r="A576" s="133"/>
      <c r="C576" s="134"/>
      <c r="E576" s="135"/>
      <c r="F576" s="135"/>
      <c r="AR576" s="89"/>
      <c r="AS576" s="89"/>
      <c r="AT576" s="89"/>
      <c r="AU576" s="89"/>
      <c r="AV576" s="89"/>
      <c r="AW576" s="89"/>
      <c r="AX576" s="89"/>
      <c r="AY576" s="89"/>
    </row>
    <row r="577" spans="1:51" s="47" customFormat="1" x14ac:dyDescent="0.35">
      <c r="A577" s="133"/>
      <c r="C577" s="134"/>
      <c r="E577" s="135"/>
      <c r="F577" s="135"/>
      <c r="AR577" s="89"/>
      <c r="AS577" s="89"/>
      <c r="AT577" s="89"/>
      <c r="AU577" s="89"/>
      <c r="AV577" s="89"/>
      <c r="AW577" s="89"/>
      <c r="AX577" s="89"/>
      <c r="AY577" s="89"/>
    </row>
    <row r="578" spans="1:51" s="47" customFormat="1" x14ac:dyDescent="0.35">
      <c r="A578" s="133"/>
      <c r="C578" s="134"/>
      <c r="E578" s="135"/>
      <c r="F578" s="135"/>
      <c r="AR578" s="89"/>
      <c r="AS578" s="89"/>
      <c r="AT578" s="89"/>
      <c r="AU578" s="89"/>
      <c r="AV578" s="89"/>
      <c r="AW578" s="89"/>
      <c r="AX578" s="89"/>
      <c r="AY578" s="89"/>
    </row>
    <row r="579" spans="1:51" s="47" customFormat="1" x14ac:dyDescent="0.35">
      <c r="A579" s="133"/>
      <c r="C579" s="134"/>
      <c r="E579" s="135"/>
      <c r="F579" s="135"/>
      <c r="AR579" s="89"/>
      <c r="AS579" s="89"/>
      <c r="AT579" s="89"/>
      <c r="AU579" s="89"/>
      <c r="AV579" s="89"/>
      <c r="AW579" s="89"/>
      <c r="AX579" s="89"/>
      <c r="AY579" s="89"/>
    </row>
    <row r="580" spans="1:51" s="47" customFormat="1" x14ac:dyDescent="0.35">
      <c r="A580" s="133"/>
      <c r="C580" s="134"/>
      <c r="E580" s="135"/>
      <c r="F580" s="135"/>
      <c r="AR580" s="89"/>
      <c r="AS580" s="89"/>
      <c r="AT580" s="89"/>
      <c r="AU580" s="89"/>
      <c r="AV580" s="89"/>
      <c r="AW580" s="89"/>
      <c r="AX580" s="89"/>
      <c r="AY580" s="89"/>
    </row>
    <row r="581" spans="1:51" s="47" customFormat="1" x14ac:dyDescent="0.35">
      <c r="A581" s="133"/>
      <c r="C581" s="134"/>
      <c r="E581" s="135"/>
      <c r="F581" s="135"/>
      <c r="AR581" s="89"/>
      <c r="AS581" s="89"/>
      <c r="AT581" s="89"/>
      <c r="AU581" s="89"/>
      <c r="AV581" s="89"/>
      <c r="AW581" s="89"/>
      <c r="AX581" s="89"/>
      <c r="AY581" s="89"/>
    </row>
    <row r="582" spans="1:51" s="47" customFormat="1" x14ac:dyDescent="0.35">
      <c r="A582" s="133"/>
      <c r="C582" s="134"/>
      <c r="E582" s="135"/>
      <c r="F582" s="135"/>
      <c r="AR582" s="89"/>
      <c r="AS582" s="89"/>
      <c r="AT582" s="89"/>
      <c r="AU582" s="89"/>
      <c r="AV582" s="89"/>
      <c r="AW582" s="89"/>
      <c r="AX582" s="89"/>
      <c r="AY582" s="89"/>
    </row>
    <row r="583" spans="1:51" s="47" customFormat="1" x14ac:dyDescent="0.35">
      <c r="A583" s="133"/>
      <c r="C583" s="134"/>
      <c r="E583" s="135"/>
      <c r="F583" s="135"/>
      <c r="AR583" s="89"/>
      <c r="AS583" s="89"/>
      <c r="AT583" s="89"/>
      <c r="AU583" s="89"/>
      <c r="AV583" s="89"/>
      <c r="AW583" s="89"/>
      <c r="AX583" s="89"/>
      <c r="AY583" s="89"/>
    </row>
    <row r="584" spans="1:51" s="47" customFormat="1" x14ac:dyDescent="0.35">
      <c r="A584" s="133"/>
      <c r="C584" s="134"/>
      <c r="E584" s="135"/>
      <c r="F584" s="135"/>
      <c r="AR584" s="89"/>
      <c r="AS584" s="89"/>
      <c r="AT584" s="89"/>
      <c r="AU584" s="89"/>
      <c r="AV584" s="89"/>
      <c r="AW584" s="89"/>
      <c r="AX584" s="89"/>
      <c r="AY584" s="89"/>
    </row>
    <row r="585" spans="1:51" s="47" customFormat="1" x14ac:dyDescent="0.35">
      <c r="A585" s="133"/>
      <c r="C585" s="134"/>
      <c r="E585" s="135"/>
      <c r="F585" s="135"/>
      <c r="AR585" s="89"/>
      <c r="AS585" s="89"/>
      <c r="AT585" s="89"/>
      <c r="AU585" s="89"/>
      <c r="AV585" s="89"/>
      <c r="AW585" s="89"/>
      <c r="AX585" s="89"/>
      <c r="AY585" s="89"/>
    </row>
    <row r="586" spans="1:51" s="47" customFormat="1" x14ac:dyDescent="0.35">
      <c r="A586" s="133"/>
      <c r="C586" s="134"/>
      <c r="E586" s="135"/>
      <c r="F586" s="135"/>
      <c r="AR586" s="89"/>
      <c r="AS586" s="89"/>
      <c r="AT586" s="89"/>
      <c r="AU586" s="89"/>
      <c r="AV586" s="89"/>
      <c r="AW586" s="89"/>
      <c r="AX586" s="89"/>
      <c r="AY586" s="89"/>
    </row>
    <row r="587" spans="1:51" s="47" customFormat="1" x14ac:dyDescent="0.35">
      <c r="A587" s="133"/>
      <c r="C587" s="134"/>
      <c r="E587" s="135"/>
      <c r="F587" s="135"/>
      <c r="AR587" s="89"/>
      <c r="AS587" s="89"/>
      <c r="AT587" s="89"/>
      <c r="AU587" s="89"/>
      <c r="AV587" s="89"/>
      <c r="AW587" s="89"/>
      <c r="AX587" s="89"/>
      <c r="AY587" s="89"/>
    </row>
    <row r="588" spans="1:51" s="47" customFormat="1" x14ac:dyDescent="0.35">
      <c r="A588" s="133"/>
      <c r="C588" s="134"/>
      <c r="E588" s="135"/>
      <c r="F588" s="135"/>
      <c r="AR588" s="89"/>
      <c r="AS588" s="89"/>
      <c r="AT588" s="89"/>
      <c r="AU588" s="89"/>
      <c r="AV588" s="89"/>
      <c r="AW588" s="89"/>
      <c r="AX588" s="89"/>
      <c r="AY588" s="89"/>
    </row>
    <row r="589" spans="1:51" s="47" customFormat="1" x14ac:dyDescent="0.35">
      <c r="A589" s="133"/>
      <c r="C589" s="134"/>
      <c r="E589" s="135"/>
      <c r="F589" s="135"/>
      <c r="AR589" s="89"/>
      <c r="AS589" s="89"/>
      <c r="AT589" s="89"/>
      <c r="AU589" s="89"/>
      <c r="AV589" s="89"/>
      <c r="AW589" s="89"/>
      <c r="AX589" s="89"/>
      <c r="AY589" s="89"/>
    </row>
    <row r="590" spans="1:51" s="47" customFormat="1" x14ac:dyDescent="0.35">
      <c r="A590" s="133"/>
      <c r="C590" s="134"/>
      <c r="E590" s="135"/>
      <c r="F590" s="135"/>
      <c r="AR590" s="89"/>
      <c r="AS590" s="89"/>
      <c r="AT590" s="89"/>
      <c r="AU590" s="89"/>
      <c r="AV590" s="89"/>
      <c r="AW590" s="89"/>
      <c r="AX590" s="89"/>
      <c r="AY590" s="89"/>
    </row>
    <row r="591" spans="1:51" s="47" customFormat="1" x14ac:dyDescent="0.35">
      <c r="A591" s="133"/>
      <c r="C591" s="134"/>
      <c r="E591" s="135"/>
      <c r="F591" s="135"/>
      <c r="AR591" s="89"/>
      <c r="AS591" s="89"/>
      <c r="AT591" s="89"/>
      <c r="AU591" s="89"/>
      <c r="AV591" s="89"/>
      <c r="AW591" s="89"/>
      <c r="AX591" s="89"/>
      <c r="AY591" s="89"/>
    </row>
    <row r="592" spans="1:51" s="47" customFormat="1" x14ac:dyDescent="0.35">
      <c r="A592" s="133"/>
      <c r="C592" s="134"/>
      <c r="E592" s="135"/>
      <c r="F592" s="135"/>
      <c r="AR592" s="89"/>
      <c r="AS592" s="89"/>
      <c r="AT592" s="89"/>
      <c r="AU592" s="89"/>
      <c r="AV592" s="89"/>
      <c r="AW592" s="89"/>
      <c r="AX592" s="89"/>
      <c r="AY592" s="89"/>
    </row>
    <row r="593" spans="1:51" s="47" customFormat="1" x14ac:dyDescent="0.35">
      <c r="A593" s="133"/>
      <c r="C593" s="134"/>
      <c r="E593" s="135"/>
      <c r="F593" s="135"/>
      <c r="AR593" s="89"/>
      <c r="AS593" s="89"/>
      <c r="AT593" s="89"/>
      <c r="AU593" s="89"/>
      <c r="AV593" s="89"/>
      <c r="AW593" s="89"/>
      <c r="AX593" s="89"/>
      <c r="AY593" s="89"/>
    </row>
    <row r="594" spans="1:51" s="47" customFormat="1" x14ac:dyDescent="0.35">
      <c r="A594" s="133"/>
      <c r="C594" s="134"/>
      <c r="E594" s="135"/>
      <c r="F594" s="135"/>
      <c r="AR594" s="89"/>
      <c r="AS594" s="89"/>
      <c r="AT594" s="89"/>
      <c r="AU594" s="89"/>
      <c r="AV594" s="89"/>
      <c r="AW594" s="89"/>
      <c r="AX594" s="89"/>
      <c r="AY594" s="89"/>
    </row>
    <row r="595" spans="1:51" s="47" customFormat="1" x14ac:dyDescent="0.35">
      <c r="A595" s="133"/>
      <c r="C595" s="134"/>
      <c r="E595" s="135"/>
      <c r="F595" s="135"/>
      <c r="AR595" s="89"/>
      <c r="AS595" s="89"/>
      <c r="AT595" s="89"/>
      <c r="AU595" s="89"/>
      <c r="AV595" s="89"/>
      <c r="AW595" s="89"/>
      <c r="AX595" s="89"/>
      <c r="AY595" s="89"/>
    </row>
    <row r="596" spans="1:51" s="47" customFormat="1" x14ac:dyDescent="0.35">
      <c r="A596" s="133"/>
      <c r="C596" s="134"/>
      <c r="E596" s="135"/>
      <c r="F596" s="135"/>
      <c r="AR596" s="89"/>
      <c r="AS596" s="89"/>
      <c r="AT596" s="89"/>
      <c r="AU596" s="89"/>
      <c r="AV596" s="89"/>
      <c r="AW596" s="89"/>
      <c r="AX596" s="89"/>
      <c r="AY596" s="89"/>
    </row>
    <row r="597" spans="1:51" s="47" customFormat="1" x14ac:dyDescent="0.35">
      <c r="A597" s="133"/>
      <c r="C597" s="134"/>
      <c r="E597" s="135"/>
      <c r="F597" s="135"/>
      <c r="AR597" s="89"/>
      <c r="AS597" s="89"/>
      <c r="AT597" s="89"/>
      <c r="AU597" s="89"/>
      <c r="AV597" s="89"/>
      <c r="AW597" s="89"/>
      <c r="AX597" s="89"/>
      <c r="AY597" s="89"/>
    </row>
    <row r="598" spans="1:51" s="47" customFormat="1" x14ac:dyDescent="0.35">
      <c r="A598" s="133"/>
      <c r="C598" s="134"/>
      <c r="E598" s="135"/>
      <c r="F598" s="135"/>
      <c r="AR598" s="89"/>
      <c r="AS598" s="89"/>
      <c r="AT598" s="89"/>
      <c r="AU598" s="89"/>
      <c r="AV598" s="89"/>
      <c r="AW598" s="89"/>
      <c r="AX598" s="89"/>
      <c r="AY598" s="89"/>
    </row>
    <row r="599" spans="1:51" s="47" customFormat="1" x14ac:dyDescent="0.35">
      <c r="A599" s="133"/>
      <c r="C599" s="134"/>
      <c r="E599" s="135"/>
      <c r="F599" s="135"/>
      <c r="AR599" s="89"/>
      <c r="AS599" s="89"/>
      <c r="AT599" s="89"/>
      <c r="AU599" s="89"/>
      <c r="AV599" s="89"/>
      <c r="AW599" s="89"/>
      <c r="AX599" s="89"/>
      <c r="AY599" s="89"/>
    </row>
    <row r="600" spans="1:51" s="47" customFormat="1" x14ac:dyDescent="0.35">
      <c r="A600" s="133"/>
      <c r="C600" s="134"/>
      <c r="E600" s="135"/>
      <c r="F600" s="135"/>
      <c r="AR600" s="89"/>
      <c r="AS600" s="89"/>
      <c r="AT600" s="89"/>
      <c r="AU600" s="89"/>
      <c r="AV600" s="89"/>
      <c r="AW600" s="89"/>
      <c r="AX600" s="89"/>
      <c r="AY600" s="89"/>
    </row>
    <row r="601" spans="1:51" s="47" customFormat="1" x14ac:dyDescent="0.35">
      <c r="A601" s="133"/>
      <c r="C601" s="134"/>
      <c r="E601" s="135"/>
      <c r="F601" s="135"/>
      <c r="AR601" s="89"/>
      <c r="AS601" s="89"/>
      <c r="AT601" s="89"/>
      <c r="AU601" s="89"/>
      <c r="AV601" s="89"/>
      <c r="AW601" s="89"/>
      <c r="AX601" s="89"/>
      <c r="AY601" s="89"/>
    </row>
    <row r="602" spans="1:51" s="47" customFormat="1" x14ac:dyDescent="0.35">
      <c r="A602" s="133"/>
      <c r="C602" s="134"/>
      <c r="E602" s="135"/>
      <c r="F602" s="135"/>
      <c r="AR602" s="89"/>
      <c r="AS602" s="89"/>
      <c r="AT602" s="89"/>
      <c r="AU602" s="89"/>
      <c r="AV602" s="89"/>
      <c r="AW602" s="89"/>
      <c r="AX602" s="89"/>
      <c r="AY602" s="89"/>
    </row>
    <row r="603" spans="1:51" s="47" customFormat="1" x14ac:dyDescent="0.35">
      <c r="A603" s="133"/>
      <c r="C603" s="134"/>
      <c r="E603" s="135"/>
      <c r="F603" s="135"/>
      <c r="AR603" s="89"/>
      <c r="AS603" s="89"/>
      <c r="AT603" s="89"/>
      <c r="AU603" s="89"/>
      <c r="AV603" s="89"/>
      <c r="AW603" s="89"/>
      <c r="AX603" s="89"/>
      <c r="AY603" s="89"/>
    </row>
    <row r="604" spans="1:51" s="47" customFormat="1" x14ac:dyDescent="0.35">
      <c r="A604" s="133"/>
      <c r="B604" s="136"/>
      <c r="C604" s="134"/>
      <c r="E604" s="137"/>
      <c r="F604" s="135"/>
      <c r="AR604" s="89"/>
      <c r="AS604" s="89"/>
      <c r="AT604" s="89"/>
      <c r="AU604" s="89"/>
      <c r="AV604" s="89"/>
      <c r="AW604" s="89"/>
      <c r="AX604" s="89"/>
      <c r="AY604" s="89"/>
    </row>
    <row r="605" spans="1:51" s="47" customFormat="1" x14ac:dyDescent="0.35">
      <c r="A605" s="133"/>
      <c r="B605" s="136"/>
      <c r="C605" s="134"/>
      <c r="E605" s="137"/>
      <c r="F605" s="135"/>
      <c r="AR605" s="89"/>
      <c r="AS605" s="89"/>
      <c r="AT605" s="89"/>
      <c r="AU605" s="89"/>
      <c r="AV605" s="89"/>
      <c r="AW605" s="89"/>
      <c r="AX605" s="89"/>
      <c r="AY605" s="89"/>
    </row>
    <row r="606" spans="1:51" s="47" customFormat="1" x14ac:dyDescent="0.35">
      <c r="A606" s="133"/>
      <c r="B606" s="136"/>
      <c r="C606" s="134"/>
      <c r="E606" s="137"/>
      <c r="F606" s="135"/>
      <c r="AR606" s="89"/>
      <c r="AS606" s="89"/>
      <c r="AT606" s="89"/>
      <c r="AU606" s="89"/>
      <c r="AV606" s="89"/>
      <c r="AW606" s="89"/>
      <c r="AX606" s="89"/>
      <c r="AY606" s="89"/>
    </row>
    <row r="607" spans="1:51" s="47" customFormat="1" x14ac:dyDescent="0.35">
      <c r="A607" s="133"/>
      <c r="B607" s="136"/>
      <c r="C607" s="134"/>
      <c r="E607" s="137"/>
      <c r="F607" s="135"/>
      <c r="AR607" s="89"/>
      <c r="AS607" s="89"/>
      <c r="AT607" s="89"/>
      <c r="AU607" s="89"/>
      <c r="AV607" s="89"/>
      <c r="AW607" s="89"/>
      <c r="AX607" s="89"/>
      <c r="AY607" s="89"/>
    </row>
    <row r="608" spans="1:51" s="47" customFormat="1" x14ac:dyDescent="0.35">
      <c r="A608" s="133"/>
      <c r="B608" s="136"/>
      <c r="C608" s="134"/>
      <c r="E608" s="137"/>
      <c r="F608" s="135"/>
      <c r="AR608" s="89"/>
      <c r="AS608" s="89"/>
      <c r="AT608" s="89"/>
      <c r="AU608" s="89"/>
      <c r="AV608" s="89"/>
      <c r="AW608" s="89"/>
      <c r="AX608" s="89"/>
      <c r="AY608" s="89"/>
    </row>
    <row r="609" spans="1:51" s="47" customFormat="1" x14ac:dyDescent="0.35">
      <c r="A609" s="133"/>
      <c r="B609" s="136"/>
      <c r="C609" s="134"/>
      <c r="E609" s="137"/>
      <c r="F609" s="135"/>
      <c r="AR609" s="89"/>
      <c r="AS609" s="89"/>
      <c r="AT609" s="89"/>
      <c r="AU609" s="89"/>
      <c r="AV609" s="89"/>
      <c r="AW609" s="89"/>
      <c r="AX609" s="89"/>
      <c r="AY609" s="89"/>
    </row>
    <row r="610" spans="1:51" s="47" customFormat="1" x14ac:dyDescent="0.35">
      <c r="A610" s="133"/>
      <c r="B610" s="136"/>
      <c r="C610" s="134"/>
      <c r="E610" s="137"/>
      <c r="F610" s="135"/>
      <c r="AR610" s="89"/>
      <c r="AS610" s="89"/>
      <c r="AT610" s="89"/>
      <c r="AU610" s="89"/>
      <c r="AV610" s="89"/>
      <c r="AW610" s="89"/>
      <c r="AX610" s="89"/>
      <c r="AY610" s="89"/>
    </row>
    <row r="611" spans="1:51" s="47" customFormat="1" x14ac:dyDescent="0.35">
      <c r="A611" s="133"/>
      <c r="B611" s="136"/>
      <c r="C611" s="134"/>
      <c r="E611" s="137"/>
      <c r="F611" s="135"/>
      <c r="AR611" s="89"/>
      <c r="AS611" s="89"/>
      <c r="AT611" s="89"/>
      <c r="AU611" s="89"/>
      <c r="AV611" s="89"/>
      <c r="AW611" s="89"/>
      <c r="AX611" s="89"/>
      <c r="AY611" s="89"/>
    </row>
    <row r="612" spans="1:51" s="47" customFormat="1" x14ac:dyDescent="0.35">
      <c r="A612" s="133"/>
      <c r="B612" s="136"/>
      <c r="C612" s="134"/>
      <c r="E612" s="137"/>
      <c r="F612" s="135"/>
      <c r="AR612" s="89"/>
      <c r="AS612" s="89"/>
      <c r="AT612" s="89"/>
      <c r="AU612" s="89"/>
      <c r="AV612" s="89"/>
      <c r="AW612" s="89"/>
      <c r="AX612" s="89"/>
      <c r="AY612" s="89"/>
    </row>
    <row r="613" spans="1:51" s="47" customFormat="1" x14ac:dyDescent="0.35">
      <c r="A613" s="133"/>
      <c r="B613" s="136"/>
      <c r="C613" s="134"/>
      <c r="E613" s="137"/>
      <c r="F613" s="135"/>
      <c r="AR613" s="89"/>
      <c r="AS613" s="89"/>
      <c r="AT613" s="89"/>
      <c r="AU613" s="89"/>
      <c r="AV613" s="89"/>
      <c r="AW613" s="89"/>
      <c r="AX613" s="89"/>
      <c r="AY613" s="89"/>
    </row>
    <row r="614" spans="1:51" s="47" customFormat="1" x14ac:dyDescent="0.35">
      <c r="A614" s="133"/>
      <c r="B614" s="136"/>
      <c r="C614" s="134"/>
      <c r="E614" s="137"/>
      <c r="F614" s="135"/>
      <c r="AR614" s="89"/>
      <c r="AS614" s="89"/>
      <c r="AT614" s="89"/>
      <c r="AU614" s="89"/>
      <c r="AV614" s="89"/>
      <c r="AW614" s="89"/>
      <c r="AX614" s="89"/>
      <c r="AY614" s="89"/>
    </row>
    <row r="615" spans="1:51" s="47" customFormat="1" x14ac:dyDescent="0.35">
      <c r="A615" s="133"/>
      <c r="B615" s="136"/>
      <c r="C615" s="134"/>
      <c r="E615" s="137"/>
      <c r="F615" s="135"/>
      <c r="AR615" s="89"/>
      <c r="AS615" s="89"/>
      <c r="AT615" s="89"/>
      <c r="AU615" s="89"/>
      <c r="AV615" s="89"/>
      <c r="AW615" s="89"/>
      <c r="AX615" s="89"/>
      <c r="AY615" s="89"/>
    </row>
    <row r="616" spans="1:51" s="47" customFormat="1" x14ac:dyDescent="0.35">
      <c r="A616" s="133"/>
      <c r="B616" s="136"/>
      <c r="C616" s="134"/>
      <c r="E616" s="137"/>
      <c r="F616" s="135"/>
      <c r="AR616" s="89"/>
      <c r="AS616" s="89"/>
      <c r="AT616" s="89"/>
      <c r="AU616" s="89"/>
      <c r="AV616" s="89"/>
      <c r="AW616" s="89"/>
      <c r="AX616" s="89"/>
      <c r="AY616" s="89"/>
    </row>
    <row r="617" spans="1:51" s="47" customFormat="1" x14ac:dyDescent="0.35">
      <c r="A617" s="133"/>
      <c r="B617" s="136"/>
      <c r="C617" s="134"/>
      <c r="E617" s="137"/>
      <c r="F617" s="135"/>
      <c r="AR617" s="89"/>
      <c r="AS617" s="89"/>
      <c r="AT617" s="89"/>
      <c r="AU617" s="89"/>
      <c r="AV617" s="89"/>
      <c r="AW617" s="89"/>
      <c r="AX617" s="89"/>
      <c r="AY617" s="89"/>
    </row>
    <row r="618" spans="1:51" s="47" customFormat="1" x14ac:dyDescent="0.35">
      <c r="A618" s="133"/>
      <c r="B618" s="136"/>
      <c r="C618" s="134"/>
      <c r="E618" s="137"/>
      <c r="F618" s="135"/>
      <c r="AR618" s="89"/>
      <c r="AS618" s="89"/>
      <c r="AT618" s="89"/>
      <c r="AU618" s="89"/>
      <c r="AV618" s="89"/>
      <c r="AW618" s="89"/>
      <c r="AX618" s="89"/>
      <c r="AY618" s="89"/>
    </row>
    <row r="619" spans="1:51" s="47" customFormat="1" x14ac:dyDescent="0.35">
      <c r="A619" s="133"/>
      <c r="B619" s="136"/>
      <c r="C619" s="134"/>
      <c r="E619" s="137"/>
      <c r="F619" s="135"/>
      <c r="AR619" s="89"/>
      <c r="AS619" s="89"/>
      <c r="AT619" s="89"/>
      <c r="AU619" s="89"/>
      <c r="AV619" s="89"/>
      <c r="AW619" s="89"/>
      <c r="AX619" s="89"/>
      <c r="AY619" s="89"/>
    </row>
    <row r="620" spans="1:51" s="47" customFormat="1" x14ac:dyDescent="0.35">
      <c r="A620" s="133"/>
      <c r="B620" s="136"/>
      <c r="C620" s="134"/>
      <c r="E620" s="137"/>
      <c r="F620" s="135"/>
      <c r="AR620" s="89"/>
      <c r="AS620" s="89"/>
      <c r="AT620" s="89"/>
      <c r="AU620" s="89"/>
      <c r="AV620" s="89"/>
      <c r="AW620" s="89"/>
      <c r="AX620" s="89"/>
      <c r="AY620" s="89"/>
    </row>
    <row r="621" spans="1:51" s="47" customFormat="1" x14ac:dyDescent="0.35">
      <c r="A621" s="133"/>
      <c r="B621" s="136"/>
      <c r="C621" s="134"/>
      <c r="E621" s="137"/>
      <c r="F621" s="135"/>
      <c r="AR621" s="89"/>
      <c r="AS621" s="89"/>
      <c r="AT621" s="89"/>
      <c r="AU621" s="89"/>
      <c r="AV621" s="89"/>
      <c r="AW621" s="89"/>
      <c r="AX621" s="89"/>
      <c r="AY621" s="89"/>
    </row>
    <row r="622" spans="1:51" s="47" customFormat="1" x14ac:dyDescent="0.35">
      <c r="A622" s="133"/>
      <c r="B622" s="136"/>
      <c r="C622" s="134"/>
      <c r="E622" s="137"/>
      <c r="F622" s="135"/>
      <c r="AR622" s="89"/>
      <c r="AS622" s="89"/>
      <c r="AT622" s="89"/>
      <c r="AU622" s="89"/>
      <c r="AV622" s="89"/>
      <c r="AW622" s="89"/>
      <c r="AX622" s="89"/>
      <c r="AY622" s="89"/>
    </row>
    <row r="623" spans="1:51" s="47" customFormat="1" x14ac:dyDescent="0.35">
      <c r="A623" s="133"/>
      <c r="B623" s="136"/>
      <c r="C623" s="134"/>
      <c r="E623" s="137"/>
      <c r="F623" s="135"/>
      <c r="AR623" s="89"/>
      <c r="AS623" s="89"/>
      <c r="AT623" s="89"/>
      <c r="AU623" s="89"/>
      <c r="AV623" s="89"/>
      <c r="AW623" s="89"/>
      <c r="AX623" s="89"/>
      <c r="AY623" s="89"/>
    </row>
    <row r="624" spans="1:51" s="47" customFormat="1" x14ac:dyDescent="0.35">
      <c r="A624" s="133"/>
      <c r="B624" s="136"/>
      <c r="C624" s="134"/>
      <c r="E624" s="137"/>
      <c r="F624" s="135"/>
      <c r="AR624" s="89"/>
      <c r="AS624" s="89"/>
      <c r="AT624" s="89"/>
      <c r="AU624" s="89"/>
      <c r="AV624" s="89"/>
      <c r="AW624" s="89"/>
      <c r="AX624" s="89"/>
      <c r="AY624" s="89"/>
    </row>
    <row r="625" spans="1:51" s="47" customFormat="1" x14ac:dyDescent="0.35">
      <c r="A625" s="133"/>
      <c r="B625" s="136"/>
      <c r="C625" s="134"/>
      <c r="E625" s="137"/>
      <c r="F625" s="135"/>
      <c r="AR625" s="89"/>
      <c r="AS625" s="89"/>
      <c r="AT625" s="89"/>
      <c r="AU625" s="89"/>
      <c r="AV625" s="89"/>
      <c r="AW625" s="89"/>
      <c r="AX625" s="89"/>
      <c r="AY625" s="89"/>
    </row>
    <row r="626" spans="1:51" s="47" customFormat="1" x14ac:dyDescent="0.35">
      <c r="A626" s="133"/>
      <c r="B626" s="136"/>
      <c r="C626" s="134"/>
      <c r="E626" s="137"/>
      <c r="F626" s="135"/>
      <c r="AR626" s="89"/>
      <c r="AS626" s="89"/>
      <c r="AT626" s="89"/>
      <c r="AU626" s="89"/>
      <c r="AV626" s="89"/>
      <c r="AW626" s="89"/>
      <c r="AX626" s="89"/>
      <c r="AY626" s="89"/>
    </row>
    <row r="627" spans="1:51" s="47" customFormat="1" x14ac:dyDescent="0.35">
      <c r="A627" s="133"/>
      <c r="B627" s="136"/>
      <c r="C627" s="134"/>
      <c r="E627" s="137"/>
      <c r="F627" s="135"/>
      <c r="AR627" s="89"/>
      <c r="AS627" s="89"/>
      <c r="AT627" s="89"/>
      <c r="AU627" s="89"/>
      <c r="AV627" s="89"/>
      <c r="AW627" s="89"/>
      <c r="AX627" s="89"/>
      <c r="AY627" s="89"/>
    </row>
    <row r="628" spans="1:51" s="47" customFormat="1" x14ac:dyDescent="0.35">
      <c r="A628" s="133"/>
      <c r="B628" s="136"/>
      <c r="C628" s="134"/>
      <c r="E628" s="137"/>
      <c r="F628" s="135"/>
      <c r="AR628" s="89"/>
      <c r="AS628" s="89"/>
      <c r="AT628" s="89"/>
      <c r="AU628" s="89"/>
      <c r="AV628" s="89"/>
      <c r="AW628" s="89"/>
      <c r="AX628" s="89"/>
      <c r="AY628" s="89"/>
    </row>
    <row r="629" spans="1:51" s="47" customFormat="1" x14ac:dyDescent="0.35">
      <c r="A629" s="133"/>
      <c r="B629" s="136"/>
      <c r="C629" s="134"/>
      <c r="E629" s="137"/>
      <c r="F629" s="135"/>
      <c r="AR629" s="89"/>
      <c r="AS629" s="89"/>
      <c r="AT629" s="89"/>
      <c r="AU629" s="89"/>
      <c r="AV629" s="89"/>
      <c r="AW629" s="89"/>
      <c r="AX629" s="89"/>
      <c r="AY629" s="89"/>
    </row>
    <row r="630" spans="1:51" s="47" customFormat="1" x14ac:dyDescent="0.35">
      <c r="A630" s="133"/>
      <c r="B630" s="136"/>
      <c r="C630" s="134"/>
      <c r="E630" s="137"/>
      <c r="F630" s="135"/>
      <c r="AR630" s="89"/>
      <c r="AS630" s="89"/>
      <c r="AT630" s="89"/>
      <c r="AU630" s="89"/>
      <c r="AV630" s="89"/>
      <c r="AW630" s="89"/>
      <c r="AX630" s="89"/>
      <c r="AY630" s="89"/>
    </row>
    <row r="631" spans="1:51" s="47" customFormat="1" x14ac:dyDescent="0.35">
      <c r="A631" s="133"/>
      <c r="B631" s="136"/>
      <c r="C631" s="134"/>
      <c r="E631" s="137"/>
      <c r="F631" s="135"/>
      <c r="AR631" s="89"/>
      <c r="AS631" s="89"/>
      <c r="AT631" s="89"/>
      <c r="AU631" s="89"/>
      <c r="AV631" s="89"/>
      <c r="AW631" s="89"/>
      <c r="AX631" s="89"/>
      <c r="AY631" s="89"/>
    </row>
    <row r="632" spans="1:51" s="47" customFormat="1" x14ac:dyDescent="0.35">
      <c r="A632" s="133"/>
      <c r="B632" s="136"/>
      <c r="C632" s="134"/>
      <c r="E632" s="137"/>
      <c r="F632" s="135"/>
      <c r="AR632" s="89"/>
      <c r="AS632" s="89"/>
      <c r="AT632" s="89"/>
      <c r="AU632" s="89"/>
      <c r="AV632" s="89"/>
      <c r="AW632" s="89"/>
      <c r="AX632" s="89"/>
      <c r="AY632" s="89"/>
    </row>
    <row r="633" spans="1:51" s="47" customFormat="1" x14ac:dyDescent="0.35">
      <c r="A633" s="133"/>
      <c r="B633" s="136"/>
      <c r="C633" s="134"/>
      <c r="E633" s="137"/>
      <c r="F633" s="135"/>
      <c r="AR633" s="89"/>
      <c r="AS633" s="89"/>
      <c r="AT633" s="89"/>
      <c r="AU633" s="89"/>
      <c r="AV633" s="89"/>
      <c r="AW633" s="89"/>
      <c r="AX633" s="89"/>
      <c r="AY633" s="89"/>
    </row>
    <row r="634" spans="1:51" s="47" customFormat="1" x14ac:dyDescent="0.35">
      <c r="A634" s="133"/>
      <c r="B634" s="136"/>
      <c r="C634" s="134"/>
      <c r="E634" s="137"/>
      <c r="F634" s="135"/>
      <c r="AR634" s="89"/>
      <c r="AS634" s="89"/>
      <c r="AT634" s="89"/>
      <c r="AU634" s="89"/>
      <c r="AV634" s="89"/>
      <c r="AW634" s="89"/>
      <c r="AX634" s="89"/>
      <c r="AY634" s="89"/>
    </row>
    <row r="635" spans="1:51" s="47" customFormat="1" x14ac:dyDescent="0.35">
      <c r="A635" s="133"/>
      <c r="B635" s="136"/>
      <c r="C635" s="134"/>
      <c r="E635" s="137"/>
      <c r="F635" s="135"/>
      <c r="AR635" s="89"/>
      <c r="AS635" s="89"/>
      <c r="AT635" s="89"/>
      <c r="AU635" s="89"/>
      <c r="AV635" s="89"/>
      <c r="AW635" s="89"/>
      <c r="AX635" s="89"/>
      <c r="AY635" s="89"/>
    </row>
    <row r="636" spans="1:51" s="47" customFormat="1" x14ac:dyDescent="0.35">
      <c r="A636" s="133"/>
      <c r="B636" s="136"/>
      <c r="C636" s="134"/>
      <c r="E636" s="137"/>
      <c r="F636" s="135"/>
      <c r="AR636" s="89"/>
      <c r="AS636" s="89"/>
      <c r="AT636" s="89"/>
      <c r="AU636" s="89"/>
      <c r="AV636" s="89"/>
      <c r="AW636" s="89"/>
      <c r="AX636" s="89"/>
      <c r="AY636" s="89"/>
    </row>
    <row r="637" spans="1:51" s="47" customFormat="1" x14ac:dyDescent="0.35">
      <c r="A637" s="133"/>
      <c r="B637" s="136"/>
      <c r="C637" s="134"/>
      <c r="E637" s="137"/>
      <c r="F637" s="135"/>
      <c r="AR637" s="89"/>
      <c r="AS637" s="89"/>
      <c r="AT637" s="89"/>
      <c r="AU637" s="89"/>
      <c r="AV637" s="89"/>
      <c r="AW637" s="89"/>
      <c r="AX637" s="89"/>
      <c r="AY637" s="89"/>
    </row>
    <row r="638" spans="1:51" s="47" customFormat="1" x14ac:dyDescent="0.35">
      <c r="A638" s="133"/>
      <c r="B638" s="136"/>
      <c r="C638" s="134"/>
      <c r="E638" s="137"/>
      <c r="F638" s="135"/>
      <c r="AR638" s="89"/>
      <c r="AS638" s="89"/>
      <c r="AT638" s="89"/>
      <c r="AU638" s="89"/>
      <c r="AV638" s="89"/>
      <c r="AW638" s="89"/>
      <c r="AX638" s="89"/>
      <c r="AY638" s="89"/>
    </row>
    <row r="639" spans="1:51" s="47" customFormat="1" x14ac:dyDescent="0.35">
      <c r="A639" s="133"/>
      <c r="B639" s="136"/>
      <c r="C639" s="134"/>
      <c r="E639" s="137"/>
      <c r="F639" s="135"/>
      <c r="AR639" s="89"/>
      <c r="AS639" s="89"/>
      <c r="AT639" s="89"/>
      <c r="AU639" s="89"/>
      <c r="AV639" s="89"/>
      <c r="AW639" s="89"/>
      <c r="AX639" s="89"/>
      <c r="AY639" s="89"/>
    </row>
    <row r="640" spans="1:51" s="47" customFormat="1" x14ac:dyDescent="0.35">
      <c r="A640" s="133"/>
      <c r="B640" s="136"/>
      <c r="C640" s="134"/>
      <c r="E640" s="137"/>
      <c r="F640" s="135"/>
      <c r="AR640" s="89"/>
      <c r="AS640" s="89"/>
      <c r="AT640" s="89"/>
      <c r="AU640" s="89"/>
      <c r="AV640" s="89"/>
      <c r="AW640" s="89"/>
      <c r="AX640" s="89"/>
      <c r="AY640" s="89"/>
    </row>
    <row r="641" spans="1:51" s="47" customFormat="1" x14ac:dyDescent="0.35">
      <c r="A641" s="133"/>
      <c r="B641" s="136"/>
      <c r="C641" s="134"/>
      <c r="E641" s="137"/>
      <c r="F641" s="135"/>
      <c r="AR641" s="89"/>
      <c r="AS641" s="89"/>
      <c r="AT641" s="89"/>
      <c r="AU641" s="89"/>
      <c r="AV641" s="89"/>
      <c r="AW641" s="89"/>
      <c r="AX641" s="89"/>
      <c r="AY641" s="89"/>
    </row>
    <row r="642" spans="1:51" s="47" customFormat="1" x14ac:dyDescent="0.35">
      <c r="A642" s="133"/>
      <c r="B642" s="136"/>
      <c r="C642" s="134"/>
      <c r="E642" s="137"/>
      <c r="F642" s="135"/>
      <c r="AR642" s="89"/>
      <c r="AS642" s="89"/>
      <c r="AT642" s="89"/>
      <c r="AU642" s="89"/>
      <c r="AV642" s="89"/>
      <c r="AW642" s="89"/>
      <c r="AX642" s="89"/>
      <c r="AY642" s="89"/>
    </row>
    <row r="643" spans="1:51" s="47" customFormat="1" x14ac:dyDescent="0.35">
      <c r="A643" s="133"/>
      <c r="B643" s="136"/>
      <c r="C643" s="134"/>
      <c r="E643" s="137"/>
      <c r="F643" s="135"/>
      <c r="AR643" s="89"/>
      <c r="AS643" s="89"/>
      <c r="AT643" s="89"/>
      <c r="AU643" s="89"/>
      <c r="AV643" s="89"/>
      <c r="AW643" s="89"/>
      <c r="AX643" s="89"/>
      <c r="AY643" s="89"/>
    </row>
    <row r="644" spans="1:51" s="47" customFormat="1" x14ac:dyDescent="0.35">
      <c r="A644" s="133"/>
      <c r="B644" s="136"/>
      <c r="C644" s="134"/>
      <c r="E644" s="137"/>
      <c r="F644" s="135"/>
      <c r="AR644" s="89"/>
      <c r="AS644" s="89"/>
      <c r="AT644" s="89"/>
      <c r="AU644" s="89"/>
      <c r="AV644" s="89"/>
      <c r="AW644" s="89"/>
      <c r="AX644" s="89"/>
      <c r="AY644" s="89"/>
    </row>
    <row r="645" spans="1:51" s="47" customFormat="1" x14ac:dyDescent="0.35">
      <c r="A645" s="133"/>
      <c r="B645" s="136"/>
      <c r="C645" s="134"/>
      <c r="E645" s="137"/>
      <c r="F645" s="135"/>
      <c r="AR645" s="89"/>
      <c r="AS645" s="89"/>
      <c r="AT645" s="89"/>
      <c r="AU645" s="89"/>
      <c r="AV645" s="89"/>
      <c r="AW645" s="89"/>
      <c r="AX645" s="89"/>
      <c r="AY645" s="89"/>
    </row>
    <row r="646" spans="1:51" s="47" customFormat="1" x14ac:dyDescent="0.35">
      <c r="A646" s="133"/>
      <c r="B646" s="136"/>
      <c r="C646" s="134"/>
      <c r="E646" s="137"/>
      <c r="F646" s="135"/>
      <c r="AR646" s="89"/>
      <c r="AS646" s="89"/>
      <c r="AT646" s="89"/>
      <c r="AU646" s="89"/>
      <c r="AV646" s="89"/>
      <c r="AW646" s="89"/>
      <c r="AX646" s="89"/>
      <c r="AY646" s="89"/>
    </row>
    <row r="647" spans="1:51" s="47" customFormat="1" x14ac:dyDescent="0.35">
      <c r="A647" s="133"/>
      <c r="B647" s="136"/>
      <c r="C647" s="134"/>
      <c r="E647" s="137"/>
      <c r="F647" s="135"/>
      <c r="AR647" s="89"/>
      <c r="AS647" s="89"/>
      <c r="AT647" s="89"/>
      <c r="AU647" s="89"/>
      <c r="AV647" s="89"/>
      <c r="AW647" s="89"/>
      <c r="AX647" s="89"/>
      <c r="AY647" s="89"/>
    </row>
    <row r="648" spans="1:51" s="47" customFormat="1" x14ac:dyDescent="0.35">
      <c r="A648" s="133"/>
      <c r="B648" s="136"/>
      <c r="C648" s="134"/>
      <c r="E648" s="137"/>
      <c r="F648" s="135"/>
      <c r="AR648" s="89"/>
      <c r="AS648" s="89"/>
      <c r="AT648" s="89"/>
      <c r="AU648" s="89"/>
      <c r="AV648" s="89"/>
      <c r="AW648" s="89"/>
      <c r="AX648" s="89"/>
      <c r="AY648" s="89"/>
    </row>
    <row r="649" spans="1:51" s="47" customFormat="1" x14ac:dyDescent="0.35">
      <c r="A649" s="133"/>
      <c r="B649" s="136"/>
      <c r="C649" s="134"/>
      <c r="E649" s="137"/>
      <c r="F649" s="135"/>
      <c r="AR649" s="89"/>
      <c r="AS649" s="89"/>
      <c r="AT649" s="89"/>
      <c r="AU649" s="89"/>
      <c r="AV649" s="89"/>
      <c r="AW649" s="89"/>
      <c r="AX649" s="89"/>
      <c r="AY649" s="89"/>
    </row>
    <row r="650" spans="1:51" s="47" customFormat="1" x14ac:dyDescent="0.35">
      <c r="A650" s="133"/>
      <c r="B650" s="136"/>
      <c r="C650" s="134"/>
      <c r="E650" s="137"/>
      <c r="F650" s="135"/>
      <c r="AR650" s="89"/>
      <c r="AS650" s="89"/>
      <c r="AT650" s="89"/>
      <c r="AU650" s="89"/>
      <c r="AV650" s="89"/>
      <c r="AW650" s="89"/>
      <c r="AX650" s="89"/>
      <c r="AY650" s="89"/>
    </row>
    <row r="651" spans="1:51" s="47" customFormat="1" x14ac:dyDescent="0.35">
      <c r="A651" s="133"/>
      <c r="B651" s="136"/>
      <c r="C651" s="134"/>
      <c r="E651" s="137"/>
      <c r="F651" s="135"/>
      <c r="AR651" s="89"/>
      <c r="AS651" s="89"/>
      <c r="AT651" s="89"/>
      <c r="AU651" s="89"/>
      <c r="AV651" s="89"/>
      <c r="AW651" s="89"/>
      <c r="AX651" s="89"/>
      <c r="AY651" s="89"/>
    </row>
    <row r="652" spans="1:51" s="47" customFormat="1" x14ac:dyDescent="0.35">
      <c r="A652" s="133"/>
      <c r="B652" s="136"/>
      <c r="C652" s="134"/>
      <c r="E652" s="137"/>
      <c r="F652" s="135"/>
      <c r="AR652" s="89"/>
      <c r="AS652" s="89"/>
      <c r="AT652" s="89"/>
      <c r="AU652" s="89"/>
      <c r="AV652" s="89"/>
      <c r="AW652" s="89"/>
      <c r="AX652" s="89"/>
      <c r="AY652" s="89"/>
    </row>
    <row r="653" spans="1:51" s="47" customFormat="1" x14ac:dyDescent="0.35">
      <c r="A653" s="133"/>
      <c r="B653" s="136"/>
      <c r="C653" s="134"/>
      <c r="E653" s="137"/>
      <c r="F653" s="135"/>
      <c r="AR653" s="89"/>
      <c r="AS653" s="89"/>
      <c r="AT653" s="89"/>
      <c r="AU653" s="89"/>
      <c r="AV653" s="89"/>
      <c r="AW653" s="89"/>
      <c r="AX653" s="89"/>
      <c r="AY653" s="89"/>
    </row>
    <row r="654" spans="1:51" s="47" customFormat="1" x14ac:dyDescent="0.35">
      <c r="A654" s="133"/>
      <c r="B654" s="136"/>
      <c r="C654" s="134"/>
      <c r="E654" s="137"/>
      <c r="F654" s="135"/>
      <c r="AR654" s="89"/>
      <c r="AS654" s="89"/>
      <c r="AT654" s="89"/>
      <c r="AU654" s="89"/>
      <c r="AV654" s="89"/>
      <c r="AW654" s="89"/>
      <c r="AX654" s="89"/>
      <c r="AY654" s="89"/>
    </row>
    <row r="655" spans="1:51" s="47" customFormat="1" x14ac:dyDescent="0.35">
      <c r="A655" s="133"/>
      <c r="B655" s="136"/>
      <c r="C655" s="134"/>
      <c r="E655" s="137"/>
      <c r="F655" s="135"/>
      <c r="AR655" s="89"/>
      <c r="AS655" s="89"/>
      <c r="AT655" s="89"/>
      <c r="AU655" s="89"/>
      <c r="AV655" s="89"/>
      <c r="AW655" s="89"/>
      <c r="AX655" s="89"/>
      <c r="AY655" s="89"/>
    </row>
    <row r="656" spans="1:51" s="47" customFormat="1" x14ac:dyDescent="0.35">
      <c r="A656" s="133"/>
      <c r="B656" s="136"/>
      <c r="C656" s="134"/>
      <c r="E656" s="137"/>
      <c r="F656" s="135"/>
      <c r="AR656" s="89"/>
      <c r="AS656" s="89"/>
      <c r="AT656" s="89"/>
      <c r="AU656" s="89"/>
      <c r="AV656" s="89"/>
      <c r="AW656" s="89"/>
      <c r="AX656" s="89"/>
      <c r="AY656" s="89"/>
    </row>
    <row r="657" spans="1:51" s="47" customFormat="1" x14ac:dyDescent="0.35">
      <c r="A657" s="133"/>
      <c r="B657" s="136"/>
      <c r="C657" s="134"/>
      <c r="E657" s="137"/>
      <c r="F657" s="135"/>
      <c r="AR657" s="89"/>
      <c r="AS657" s="89"/>
      <c r="AT657" s="89"/>
      <c r="AU657" s="89"/>
      <c r="AV657" s="89"/>
      <c r="AW657" s="89"/>
      <c r="AX657" s="89"/>
      <c r="AY657" s="89"/>
    </row>
    <row r="658" spans="1:51" s="47" customFormat="1" x14ac:dyDescent="0.35">
      <c r="A658" s="133"/>
      <c r="B658" s="136"/>
      <c r="C658" s="134"/>
      <c r="E658" s="137"/>
      <c r="F658" s="135"/>
      <c r="AR658" s="89"/>
      <c r="AS658" s="89"/>
      <c r="AT658" s="89"/>
      <c r="AU658" s="89"/>
      <c r="AV658" s="89"/>
      <c r="AW658" s="89"/>
      <c r="AX658" s="89"/>
      <c r="AY658" s="89"/>
    </row>
    <row r="659" spans="1:51" s="47" customFormat="1" x14ac:dyDescent="0.35">
      <c r="A659" s="133"/>
      <c r="B659" s="136"/>
      <c r="C659" s="134"/>
      <c r="E659" s="137"/>
      <c r="F659" s="135"/>
      <c r="AR659" s="89"/>
      <c r="AS659" s="89"/>
      <c r="AT659" s="89"/>
      <c r="AU659" s="89"/>
      <c r="AV659" s="89"/>
      <c r="AW659" s="89"/>
      <c r="AX659" s="89"/>
      <c r="AY659" s="89"/>
    </row>
    <row r="660" spans="1:51" s="47" customFormat="1" x14ac:dyDescent="0.35">
      <c r="A660" s="133"/>
      <c r="B660" s="136"/>
      <c r="C660" s="134"/>
      <c r="E660" s="137"/>
      <c r="F660" s="135"/>
      <c r="AR660" s="89"/>
      <c r="AS660" s="89"/>
      <c r="AT660" s="89"/>
      <c r="AU660" s="89"/>
      <c r="AV660" s="89"/>
      <c r="AW660" s="89"/>
      <c r="AX660" s="89"/>
      <c r="AY660" s="89"/>
    </row>
    <row r="661" spans="1:51" s="47" customFormat="1" x14ac:dyDescent="0.35">
      <c r="A661" s="133"/>
      <c r="B661" s="136"/>
      <c r="C661" s="134"/>
      <c r="E661" s="137"/>
      <c r="F661" s="135"/>
      <c r="AR661" s="89"/>
      <c r="AS661" s="89"/>
      <c r="AT661" s="89"/>
      <c r="AU661" s="89"/>
      <c r="AV661" s="89"/>
      <c r="AW661" s="89"/>
      <c r="AX661" s="89"/>
      <c r="AY661" s="89"/>
    </row>
    <row r="662" spans="1:51" s="47" customFormat="1" x14ac:dyDescent="0.35">
      <c r="A662" s="133"/>
      <c r="B662" s="136"/>
      <c r="C662" s="134"/>
      <c r="E662" s="137"/>
      <c r="F662" s="135"/>
      <c r="AR662" s="89"/>
      <c r="AS662" s="89"/>
      <c r="AT662" s="89"/>
      <c r="AU662" s="89"/>
      <c r="AV662" s="89"/>
      <c r="AW662" s="89"/>
      <c r="AX662" s="89"/>
      <c r="AY662" s="89"/>
    </row>
    <row r="663" spans="1:51" s="47" customFormat="1" x14ac:dyDescent="0.35">
      <c r="A663" s="133"/>
      <c r="B663" s="136"/>
      <c r="C663" s="134"/>
      <c r="E663" s="137"/>
      <c r="F663" s="135"/>
      <c r="AR663" s="89"/>
      <c r="AS663" s="89"/>
      <c r="AT663" s="89"/>
      <c r="AU663" s="89"/>
      <c r="AV663" s="89"/>
      <c r="AW663" s="89"/>
      <c r="AX663" s="89"/>
      <c r="AY663" s="89"/>
    </row>
    <row r="664" spans="1:51" s="47" customFormat="1" x14ac:dyDescent="0.35">
      <c r="A664" s="133"/>
      <c r="B664" s="136"/>
      <c r="C664" s="134"/>
      <c r="E664" s="137"/>
      <c r="F664" s="135"/>
      <c r="AR664" s="89"/>
      <c r="AS664" s="89"/>
      <c r="AT664" s="89"/>
      <c r="AU664" s="89"/>
      <c r="AV664" s="89"/>
      <c r="AW664" s="89"/>
      <c r="AX664" s="89"/>
      <c r="AY664" s="89"/>
    </row>
    <row r="665" spans="1:51" s="47" customFormat="1" x14ac:dyDescent="0.35">
      <c r="A665" s="133"/>
      <c r="B665" s="136"/>
      <c r="C665" s="134"/>
      <c r="E665" s="137"/>
      <c r="F665" s="135"/>
      <c r="AR665" s="89"/>
      <c r="AS665" s="89"/>
      <c r="AT665" s="89"/>
      <c r="AU665" s="89"/>
      <c r="AV665" s="89"/>
      <c r="AW665" s="89"/>
      <c r="AX665" s="89"/>
      <c r="AY665" s="89"/>
    </row>
    <row r="666" spans="1:51" s="47" customFormat="1" x14ac:dyDescent="0.35">
      <c r="A666" s="133"/>
      <c r="B666" s="136"/>
      <c r="C666" s="134"/>
      <c r="E666" s="137"/>
      <c r="F666" s="135"/>
      <c r="AR666" s="89"/>
      <c r="AS666" s="89"/>
      <c r="AT666" s="89"/>
      <c r="AU666" s="89"/>
      <c r="AV666" s="89"/>
      <c r="AW666" s="89"/>
      <c r="AX666" s="89"/>
      <c r="AY666" s="89"/>
    </row>
    <row r="667" spans="1:51" s="47" customFormat="1" x14ac:dyDescent="0.35">
      <c r="A667" s="133"/>
      <c r="B667" s="136"/>
      <c r="C667" s="134"/>
      <c r="E667" s="137"/>
      <c r="F667" s="135"/>
      <c r="AR667" s="89"/>
      <c r="AS667" s="89"/>
      <c r="AT667" s="89"/>
      <c r="AU667" s="89"/>
      <c r="AV667" s="89"/>
      <c r="AW667" s="89"/>
      <c r="AX667" s="89"/>
      <c r="AY667" s="89"/>
    </row>
    <row r="668" spans="1:51" s="47" customFormat="1" x14ac:dyDescent="0.35">
      <c r="A668" s="133"/>
      <c r="B668" s="136"/>
      <c r="C668" s="134"/>
      <c r="E668" s="137"/>
      <c r="F668" s="135"/>
      <c r="AR668" s="89"/>
      <c r="AS668" s="89"/>
      <c r="AT668" s="89"/>
      <c r="AU668" s="89"/>
      <c r="AV668" s="89"/>
      <c r="AW668" s="89"/>
      <c r="AX668" s="89"/>
      <c r="AY668" s="89"/>
    </row>
    <row r="669" spans="1:51" s="47" customFormat="1" x14ac:dyDescent="0.35">
      <c r="A669" s="133"/>
      <c r="B669" s="136"/>
      <c r="C669" s="134"/>
      <c r="E669" s="137"/>
      <c r="F669" s="135"/>
      <c r="AR669" s="89"/>
      <c r="AS669" s="89"/>
      <c r="AT669" s="89"/>
      <c r="AU669" s="89"/>
      <c r="AV669" s="89"/>
      <c r="AW669" s="89"/>
      <c r="AX669" s="89"/>
      <c r="AY669" s="89"/>
    </row>
    <row r="670" spans="1:51" s="47" customFormat="1" x14ac:dyDescent="0.35">
      <c r="A670" s="133"/>
      <c r="B670" s="136"/>
      <c r="C670" s="134"/>
      <c r="E670" s="137"/>
      <c r="F670" s="135"/>
      <c r="AR670" s="89"/>
      <c r="AS670" s="89"/>
      <c r="AT670" s="89"/>
      <c r="AU670" s="89"/>
      <c r="AV670" s="89"/>
      <c r="AW670" s="89"/>
      <c r="AX670" s="89"/>
      <c r="AY670" s="89"/>
    </row>
    <row r="671" spans="1:51" s="47" customFormat="1" x14ac:dyDescent="0.35">
      <c r="A671" s="133"/>
      <c r="B671" s="136"/>
      <c r="C671" s="134"/>
      <c r="E671" s="137"/>
      <c r="F671" s="135"/>
      <c r="AR671" s="89"/>
      <c r="AS671" s="89"/>
      <c r="AT671" s="89"/>
      <c r="AU671" s="89"/>
      <c r="AV671" s="89"/>
      <c r="AW671" s="89"/>
      <c r="AX671" s="89"/>
      <c r="AY671" s="89"/>
    </row>
    <row r="672" spans="1:51" s="47" customFormat="1" x14ac:dyDescent="0.35">
      <c r="A672" s="133"/>
      <c r="B672" s="136"/>
      <c r="C672" s="134"/>
      <c r="E672" s="137"/>
      <c r="F672" s="135"/>
      <c r="AR672" s="89"/>
      <c r="AS672" s="89"/>
      <c r="AT672" s="89"/>
      <c r="AU672" s="89"/>
      <c r="AV672" s="89"/>
      <c r="AW672" s="89"/>
      <c r="AX672" s="89"/>
      <c r="AY672" s="89"/>
    </row>
    <row r="673" spans="1:51" s="47" customFormat="1" x14ac:dyDescent="0.35">
      <c r="A673" s="133"/>
      <c r="B673" s="136"/>
      <c r="C673" s="134"/>
      <c r="E673" s="137"/>
      <c r="F673" s="135"/>
      <c r="AR673" s="89"/>
      <c r="AS673" s="89"/>
      <c r="AT673" s="89"/>
      <c r="AU673" s="89"/>
      <c r="AV673" s="89"/>
      <c r="AW673" s="89"/>
      <c r="AX673" s="89"/>
      <c r="AY673" s="89"/>
    </row>
    <row r="674" spans="1:51" s="47" customFormat="1" x14ac:dyDescent="0.35">
      <c r="A674" s="133"/>
      <c r="B674" s="136"/>
      <c r="C674" s="134"/>
      <c r="E674" s="137"/>
      <c r="F674" s="135"/>
      <c r="AR674" s="89"/>
      <c r="AS674" s="89"/>
      <c r="AT674" s="89"/>
      <c r="AU674" s="89"/>
      <c r="AV674" s="89"/>
      <c r="AW674" s="89"/>
      <c r="AX674" s="89"/>
      <c r="AY674" s="89"/>
    </row>
    <row r="675" spans="1:51" s="47" customFormat="1" x14ac:dyDescent="0.35">
      <c r="A675" s="133"/>
      <c r="B675" s="136"/>
      <c r="C675" s="134"/>
      <c r="E675" s="137"/>
      <c r="F675" s="135"/>
      <c r="AR675" s="89"/>
      <c r="AS675" s="89"/>
      <c r="AT675" s="89"/>
      <c r="AU675" s="89"/>
      <c r="AV675" s="89"/>
      <c r="AW675" s="89"/>
      <c r="AX675" s="89"/>
      <c r="AY675" s="89"/>
    </row>
    <row r="676" spans="1:51" s="47" customFormat="1" x14ac:dyDescent="0.35">
      <c r="A676" s="133"/>
      <c r="B676" s="136"/>
      <c r="C676" s="134"/>
      <c r="E676" s="137"/>
      <c r="F676" s="135"/>
      <c r="AR676" s="89"/>
      <c r="AS676" s="89"/>
      <c r="AT676" s="89"/>
      <c r="AU676" s="89"/>
      <c r="AV676" s="89"/>
      <c r="AW676" s="89"/>
      <c r="AX676" s="89"/>
      <c r="AY676" s="89"/>
    </row>
    <row r="677" spans="1:51" s="47" customFormat="1" x14ac:dyDescent="0.35">
      <c r="A677" s="133"/>
      <c r="B677" s="136"/>
      <c r="C677" s="134"/>
      <c r="E677" s="137"/>
      <c r="F677" s="135"/>
      <c r="AR677" s="89"/>
      <c r="AS677" s="89"/>
      <c r="AT677" s="89"/>
      <c r="AU677" s="89"/>
      <c r="AV677" s="89"/>
      <c r="AW677" s="89"/>
      <c r="AX677" s="89"/>
      <c r="AY677" s="89"/>
    </row>
    <row r="678" spans="1:51" s="47" customFormat="1" x14ac:dyDescent="0.35">
      <c r="A678" s="133"/>
      <c r="B678" s="136"/>
      <c r="C678" s="134"/>
      <c r="E678" s="137"/>
      <c r="F678" s="135"/>
      <c r="AR678" s="89"/>
      <c r="AS678" s="89"/>
      <c r="AT678" s="89"/>
      <c r="AU678" s="89"/>
      <c r="AV678" s="89"/>
      <c r="AW678" s="89"/>
      <c r="AX678" s="89"/>
      <c r="AY678" s="89"/>
    </row>
    <row r="679" spans="1:51" s="47" customFormat="1" x14ac:dyDescent="0.35">
      <c r="A679" s="133"/>
      <c r="B679" s="136"/>
      <c r="C679" s="134"/>
      <c r="E679" s="137"/>
      <c r="F679" s="135"/>
      <c r="AR679" s="89"/>
      <c r="AS679" s="89"/>
      <c r="AT679" s="89"/>
      <c r="AU679" s="89"/>
      <c r="AV679" s="89"/>
      <c r="AW679" s="89"/>
      <c r="AX679" s="89"/>
      <c r="AY679" s="89"/>
    </row>
    <row r="680" spans="1:51" s="47" customFormat="1" x14ac:dyDescent="0.35">
      <c r="A680" s="133"/>
      <c r="B680" s="136"/>
      <c r="C680" s="134"/>
      <c r="E680" s="137"/>
      <c r="F680" s="135"/>
      <c r="AR680" s="89"/>
      <c r="AS680" s="89"/>
      <c r="AT680" s="89"/>
      <c r="AU680" s="89"/>
      <c r="AV680" s="89"/>
      <c r="AW680" s="89"/>
      <c r="AX680" s="89"/>
      <c r="AY680" s="89"/>
    </row>
    <row r="681" spans="1:51" s="47" customFormat="1" x14ac:dyDescent="0.35">
      <c r="A681" s="133"/>
      <c r="B681" s="136"/>
      <c r="C681" s="134"/>
      <c r="E681" s="137"/>
      <c r="F681" s="135"/>
      <c r="AR681" s="89"/>
      <c r="AS681" s="89"/>
      <c r="AT681" s="89"/>
      <c r="AU681" s="89"/>
      <c r="AV681" s="89"/>
      <c r="AW681" s="89"/>
      <c r="AX681" s="89"/>
      <c r="AY681" s="89"/>
    </row>
    <row r="682" spans="1:51" s="47" customFormat="1" x14ac:dyDescent="0.35">
      <c r="A682" s="133"/>
      <c r="B682" s="136"/>
      <c r="C682" s="134"/>
      <c r="E682" s="137"/>
      <c r="F682" s="135"/>
      <c r="AR682" s="89"/>
      <c r="AS682" s="89"/>
      <c r="AT682" s="89"/>
      <c r="AU682" s="89"/>
      <c r="AV682" s="89"/>
      <c r="AW682" s="89"/>
      <c r="AX682" s="89"/>
      <c r="AY682" s="89"/>
    </row>
    <row r="683" spans="1:51" s="47" customFormat="1" x14ac:dyDescent="0.35">
      <c r="A683" s="133"/>
      <c r="B683" s="136"/>
      <c r="C683" s="134"/>
      <c r="E683" s="137"/>
      <c r="F683" s="135"/>
      <c r="AR683" s="89"/>
      <c r="AS683" s="89"/>
      <c r="AT683" s="89"/>
      <c r="AU683" s="89"/>
      <c r="AV683" s="89"/>
      <c r="AW683" s="89"/>
      <c r="AX683" s="89"/>
      <c r="AY683" s="89"/>
    </row>
    <row r="684" spans="1:51" s="47" customFormat="1" x14ac:dyDescent="0.35">
      <c r="A684" s="133"/>
      <c r="B684" s="136"/>
      <c r="C684" s="134"/>
      <c r="E684" s="137"/>
      <c r="F684" s="135"/>
      <c r="AR684" s="89"/>
      <c r="AS684" s="89"/>
      <c r="AT684" s="89"/>
      <c r="AU684" s="89"/>
      <c r="AV684" s="89"/>
      <c r="AW684" s="89"/>
      <c r="AX684" s="89"/>
      <c r="AY684" s="89"/>
    </row>
    <row r="685" spans="1:51" s="47" customFormat="1" x14ac:dyDescent="0.35">
      <c r="A685" s="133"/>
      <c r="B685" s="136"/>
      <c r="C685" s="134"/>
      <c r="E685" s="137"/>
      <c r="F685" s="135"/>
      <c r="AR685" s="89"/>
      <c r="AS685" s="89"/>
      <c r="AT685" s="89"/>
      <c r="AU685" s="89"/>
      <c r="AV685" s="89"/>
      <c r="AW685" s="89"/>
      <c r="AX685" s="89"/>
      <c r="AY685" s="89"/>
    </row>
    <row r="686" spans="1:51" s="47" customFormat="1" x14ac:dyDescent="0.35">
      <c r="A686" s="133"/>
      <c r="B686" s="136"/>
      <c r="C686" s="134"/>
      <c r="E686" s="137"/>
      <c r="F686" s="135"/>
      <c r="AR686" s="89"/>
      <c r="AS686" s="89"/>
      <c r="AT686" s="89"/>
      <c r="AU686" s="89"/>
      <c r="AV686" s="89"/>
      <c r="AW686" s="89"/>
      <c r="AX686" s="89"/>
      <c r="AY686" s="89"/>
    </row>
    <row r="687" spans="1:51" s="47" customFormat="1" x14ac:dyDescent="0.35">
      <c r="A687" s="133"/>
      <c r="B687" s="136"/>
      <c r="C687" s="134"/>
      <c r="E687" s="137"/>
      <c r="F687" s="135"/>
      <c r="AR687" s="89"/>
      <c r="AS687" s="89"/>
      <c r="AT687" s="89"/>
      <c r="AU687" s="89"/>
      <c r="AV687" s="89"/>
      <c r="AW687" s="89"/>
      <c r="AX687" s="89"/>
      <c r="AY687" s="89"/>
    </row>
    <row r="688" spans="1:51" s="47" customFormat="1" x14ac:dyDescent="0.35">
      <c r="A688" s="133"/>
      <c r="B688" s="136"/>
      <c r="C688" s="134"/>
      <c r="E688" s="137"/>
      <c r="F688" s="135"/>
      <c r="AR688" s="89"/>
      <c r="AS688" s="89"/>
      <c r="AT688" s="89"/>
      <c r="AU688" s="89"/>
      <c r="AV688" s="89"/>
      <c r="AW688" s="89"/>
      <c r="AX688" s="89"/>
      <c r="AY688" s="89"/>
    </row>
    <row r="689" spans="1:51" s="47" customFormat="1" x14ac:dyDescent="0.35">
      <c r="A689" s="133"/>
      <c r="B689" s="136"/>
      <c r="C689" s="134"/>
      <c r="E689" s="137"/>
      <c r="F689" s="135"/>
      <c r="AR689" s="89"/>
      <c r="AS689" s="89"/>
      <c r="AT689" s="89"/>
      <c r="AU689" s="89"/>
      <c r="AV689" s="89"/>
      <c r="AW689" s="89"/>
      <c r="AX689" s="89"/>
      <c r="AY689" s="89"/>
    </row>
    <row r="690" spans="1:51" s="47" customFormat="1" x14ac:dyDescent="0.35">
      <c r="A690" s="133"/>
      <c r="B690" s="136"/>
      <c r="C690" s="134"/>
      <c r="E690" s="137"/>
      <c r="F690" s="135"/>
      <c r="AR690" s="89"/>
      <c r="AS690" s="89"/>
      <c r="AT690" s="89"/>
      <c r="AU690" s="89"/>
      <c r="AV690" s="89"/>
      <c r="AW690" s="89"/>
      <c r="AX690" s="89"/>
      <c r="AY690" s="89"/>
    </row>
    <row r="691" spans="1:51" s="47" customFormat="1" x14ac:dyDescent="0.35">
      <c r="A691" s="133"/>
      <c r="B691" s="136"/>
      <c r="C691" s="134"/>
      <c r="E691" s="137"/>
      <c r="F691" s="135"/>
      <c r="AR691" s="89"/>
      <c r="AS691" s="89"/>
      <c r="AT691" s="89"/>
      <c r="AU691" s="89"/>
      <c r="AV691" s="89"/>
      <c r="AW691" s="89"/>
      <c r="AX691" s="89"/>
      <c r="AY691" s="89"/>
    </row>
    <row r="692" spans="1:51" s="47" customFormat="1" x14ac:dyDescent="0.35">
      <c r="A692" s="133"/>
      <c r="B692" s="136"/>
      <c r="C692" s="134"/>
      <c r="E692" s="137"/>
      <c r="F692" s="135"/>
      <c r="AR692" s="89"/>
      <c r="AS692" s="89"/>
      <c r="AT692" s="89"/>
      <c r="AU692" s="89"/>
      <c r="AV692" s="89"/>
      <c r="AW692" s="89"/>
      <c r="AX692" s="89"/>
      <c r="AY692" s="89"/>
    </row>
    <row r="693" spans="1:51" s="47" customFormat="1" x14ac:dyDescent="0.35">
      <c r="A693" s="133"/>
      <c r="B693" s="136"/>
      <c r="C693" s="134"/>
      <c r="E693" s="137"/>
      <c r="F693" s="135"/>
      <c r="AR693" s="89"/>
      <c r="AS693" s="89"/>
      <c r="AT693" s="89"/>
      <c r="AU693" s="89"/>
      <c r="AV693" s="89"/>
      <c r="AW693" s="89"/>
      <c r="AX693" s="89"/>
      <c r="AY693" s="89"/>
    </row>
    <row r="694" spans="1:51" s="47" customFormat="1" x14ac:dyDescent="0.35">
      <c r="A694" s="133"/>
      <c r="B694" s="136"/>
      <c r="C694" s="134"/>
      <c r="E694" s="137"/>
      <c r="F694" s="135"/>
      <c r="AR694" s="89"/>
      <c r="AS694" s="89"/>
      <c r="AT694" s="89"/>
      <c r="AU694" s="89"/>
      <c r="AV694" s="89"/>
      <c r="AW694" s="89"/>
      <c r="AX694" s="89"/>
      <c r="AY694" s="89"/>
    </row>
    <row r="695" spans="1:51" s="47" customFormat="1" x14ac:dyDescent="0.35">
      <c r="A695" s="133"/>
      <c r="B695" s="136"/>
      <c r="C695" s="134"/>
      <c r="E695" s="137"/>
      <c r="F695" s="135"/>
      <c r="AR695" s="89"/>
      <c r="AS695" s="89"/>
      <c r="AT695" s="89"/>
      <c r="AU695" s="89"/>
      <c r="AV695" s="89"/>
      <c r="AW695" s="89"/>
      <c r="AX695" s="89"/>
      <c r="AY695" s="89"/>
    </row>
    <row r="696" spans="1:51" s="47" customFormat="1" x14ac:dyDescent="0.35">
      <c r="A696" s="133"/>
      <c r="B696" s="136"/>
      <c r="C696" s="134"/>
      <c r="E696" s="137"/>
      <c r="F696" s="135"/>
      <c r="AR696" s="89"/>
      <c r="AS696" s="89"/>
      <c r="AT696" s="89"/>
      <c r="AU696" s="89"/>
      <c r="AV696" s="89"/>
      <c r="AW696" s="89"/>
      <c r="AX696" s="89"/>
      <c r="AY696" s="89"/>
    </row>
    <row r="697" spans="1:51" s="47" customFormat="1" x14ac:dyDescent="0.35">
      <c r="A697" s="133"/>
      <c r="B697" s="136"/>
      <c r="C697" s="134"/>
      <c r="E697" s="137"/>
      <c r="F697" s="135"/>
      <c r="AR697" s="89"/>
      <c r="AS697" s="89"/>
      <c r="AT697" s="89"/>
      <c r="AU697" s="89"/>
      <c r="AV697" s="89"/>
      <c r="AW697" s="89"/>
      <c r="AX697" s="89"/>
      <c r="AY697" s="89"/>
    </row>
    <row r="698" spans="1:51" s="47" customFormat="1" x14ac:dyDescent="0.35">
      <c r="A698" s="133"/>
      <c r="B698" s="136"/>
      <c r="C698" s="134"/>
      <c r="E698" s="137"/>
      <c r="F698" s="135"/>
      <c r="AR698" s="89"/>
      <c r="AS698" s="89"/>
      <c r="AT698" s="89"/>
      <c r="AU698" s="89"/>
      <c r="AV698" s="89"/>
      <c r="AW698" s="89"/>
      <c r="AX698" s="89"/>
      <c r="AY698" s="89"/>
    </row>
    <row r="699" spans="1:51" s="47" customFormat="1" x14ac:dyDescent="0.35">
      <c r="A699" s="133"/>
      <c r="B699" s="136"/>
      <c r="C699" s="134"/>
      <c r="E699" s="137"/>
      <c r="F699" s="135"/>
      <c r="AR699" s="89"/>
      <c r="AS699" s="89"/>
      <c r="AT699" s="89"/>
      <c r="AU699" s="89"/>
      <c r="AV699" s="89"/>
      <c r="AW699" s="89"/>
      <c r="AX699" s="89"/>
      <c r="AY699" s="89"/>
    </row>
    <row r="700" spans="1:51" s="47" customFormat="1" x14ac:dyDescent="0.35">
      <c r="A700" s="133"/>
      <c r="B700" s="136"/>
      <c r="C700" s="134"/>
      <c r="E700" s="137"/>
      <c r="F700" s="135"/>
      <c r="AR700" s="89"/>
      <c r="AS700" s="89"/>
      <c r="AT700" s="89"/>
      <c r="AU700" s="89"/>
      <c r="AV700" s="89"/>
      <c r="AW700" s="89"/>
      <c r="AX700" s="89"/>
      <c r="AY700" s="89"/>
    </row>
    <row r="701" spans="1:51" s="47" customFormat="1" x14ac:dyDescent="0.35">
      <c r="A701" s="133"/>
      <c r="B701" s="136"/>
      <c r="C701" s="134"/>
      <c r="E701" s="137"/>
      <c r="F701" s="135"/>
      <c r="AR701" s="89"/>
      <c r="AS701" s="89"/>
      <c r="AT701" s="89"/>
      <c r="AU701" s="89"/>
      <c r="AV701" s="89"/>
      <c r="AW701" s="89"/>
      <c r="AX701" s="89"/>
      <c r="AY701" s="89"/>
    </row>
    <row r="702" spans="1:51" s="47" customFormat="1" x14ac:dyDescent="0.35">
      <c r="A702" s="133"/>
      <c r="B702" s="136"/>
      <c r="C702" s="134"/>
      <c r="E702" s="137"/>
      <c r="F702" s="135"/>
      <c r="AR702" s="89"/>
      <c r="AS702" s="89"/>
      <c r="AT702" s="89"/>
      <c r="AU702" s="89"/>
      <c r="AV702" s="89"/>
      <c r="AW702" s="89"/>
      <c r="AX702" s="89"/>
      <c r="AY702" s="89"/>
    </row>
    <row r="703" spans="1:51" s="47" customFormat="1" x14ac:dyDescent="0.35">
      <c r="A703" s="133"/>
      <c r="B703" s="136"/>
      <c r="C703" s="134"/>
      <c r="E703" s="137"/>
      <c r="F703" s="135"/>
      <c r="AR703" s="89"/>
      <c r="AS703" s="89"/>
      <c r="AT703" s="89"/>
      <c r="AU703" s="89"/>
      <c r="AV703" s="89"/>
      <c r="AW703" s="89"/>
      <c r="AX703" s="89"/>
      <c r="AY703" s="89"/>
    </row>
    <row r="704" spans="1:51" s="47" customFormat="1" x14ac:dyDescent="0.35">
      <c r="A704" s="133"/>
      <c r="B704" s="136"/>
      <c r="C704" s="134"/>
      <c r="E704" s="137"/>
      <c r="F704" s="135"/>
      <c r="AR704" s="89"/>
      <c r="AS704" s="89"/>
      <c r="AT704" s="89"/>
      <c r="AU704" s="89"/>
      <c r="AV704" s="89"/>
      <c r="AW704" s="89"/>
      <c r="AX704" s="89"/>
      <c r="AY704" s="89"/>
    </row>
    <row r="705" spans="1:51" s="47" customFormat="1" x14ac:dyDescent="0.35">
      <c r="A705" s="133"/>
      <c r="B705" s="136"/>
      <c r="C705" s="134"/>
      <c r="E705" s="137"/>
      <c r="F705" s="135"/>
      <c r="AR705" s="89"/>
      <c r="AS705" s="89"/>
      <c r="AT705" s="89"/>
      <c r="AU705" s="89"/>
      <c r="AV705" s="89"/>
      <c r="AW705" s="89"/>
      <c r="AX705" s="89"/>
      <c r="AY705" s="89"/>
    </row>
    <row r="706" spans="1:51" s="47" customFormat="1" x14ac:dyDescent="0.35">
      <c r="A706" s="133"/>
      <c r="B706" s="136"/>
      <c r="C706" s="134"/>
      <c r="E706" s="137"/>
      <c r="F706" s="135"/>
      <c r="AR706" s="89"/>
      <c r="AS706" s="89"/>
      <c r="AT706" s="89"/>
      <c r="AU706" s="89"/>
      <c r="AV706" s="89"/>
      <c r="AW706" s="89"/>
      <c r="AX706" s="89"/>
      <c r="AY706" s="89"/>
    </row>
    <row r="707" spans="1:51" s="47" customFormat="1" x14ac:dyDescent="0.35">
      <c r="A707" s="133"/>
      <c r="B707" s="136"/>
      <c r="C707" s="134"/>
      <c r="E707" s="137"/>
      <c r="F707" s="135"/>
      <c r="AR707" s="89"/>
      <c r="AS707" s="89"/>
      <c r="AT707" s="89"/>
      <c r="AU707" s="89"/>
      <c r="AV707" s="89"/>
      <c r="AW707" s="89"/>
      <c r="AX707" s="89"/>
      <c r="AY707" s="89"/>
    </row>
    <row r="708" spans="1:51" s="47" customFormat="1" x14ac:dyDescent="0.35">
      <c r="A708" s="133"/>
      <c r="B708" s="136"/>
      <c r="C708" s="134"/>
      <c r="E708" s="137"/>
      <c r="F708" s="135"/>
      <c r="AR708" s="89"/>
      <c r="AS708" s="89"/>
      <c r="AT708" s="89"/>
      <c r="AU708" s="89"/>
      <c r="AV708" s="89"/>
      <c r="AW708" s="89"/>
      <c r="AX708" s="89"/>
      <c r="AY708" s="89"/>
    </row>
    <row r="709" spans="1:51" s="47" customFormat="1" x14ac:dyDescent="0.35">
      <c r="A709" s="133"/>
      <c r="B709" s="136"/>
      <c r="C709" s="134"/>
      <c r="E709" s="137"/>
      <c r="F709" s="135"/>
      <c r="AR709" s="89"/>
      <c r="AS709" s="89"/>
      <c r="AT709" s="89"/>
      <c r="AU709" s="89"/>
      <c r="AV709" s="89"/>
      <c r="AW709" s="89"/>
      <c r="AX709" s="89"/>
      <c r="AY709" s="89"/>
    </row>
    <row r="710" spans="1:51" s="47" customFormat="1" x14ac:dyDescent="0.35">
      <c r="A710" s="133"/>
      <c r="B710" s="136"/>
      <c r="C710" s="134"/>
      <c r="E710" s="137"/>
      <c r="F710" s="135"/>
      <c r="AR710" s="89"/>
      <c r="AS710" s="89"/>
      <c r="AT710" s="89"/>
      <c r="AU710" s="89"/>
      <c r="AV710" s="89"/>
      <c r="AW710" s="89"/>
      <c r="AX710" s="89"/>
      <c r="AY710" s="89"/>
    </row>
    <row r="711" spans="1:51" s="47" customFormat="1" x14ac:dyDescent="0.35">
      <c r="A711" s="133"/>
      <c r="B711" s="136"/>
      <c r="C711" s="134"/>
      <c r="E711" s="137"/>
      <c r="F711" s="135"/>
      <c r="AR711" s="89"/>
      <c r="AS711" s="89"/>
      <c r="AT711" s="89"/>
      <c r="AU711" s="89"/>
      <c r="AV711" s="89"/>
      <c r="AW711" s="89"/>
      <c r="AX711" s="89"/>
      <c r="AY711" s="89"/>
    </row>
    <row r="712" spans="1:51" s="47" customFormat="1" x14ac:dyDescent="0.35">
      <c r="A712" s="133"/>
      <c r="B712" s="136"/>
      <c r="C712" s="134"/>
      <c r="E712" s="137"/>
      <c r="F712" s="135"/>
      <c r="AR712" s="89"/>
      <c r="AS712" s="89"/>
      <c r="AT712" s="89"/>
      <c r="AU712" s="89"/>
      <c r="AV712" s="89"/>
      <c r="AW712" s="89"/>
      <c r="AX712" s="89"/>
      <c r="AY712" s="89"/>
    </row>
    <row r="713" spans="1:51" s="47" customFormat="1" x14ac:dyDescent="0.35">
      <c r="A713" s="133"/>
      <c r="B713" s="136"/>
      <c r="C713" s="134"/>
      <c r="E713" s="137"/>
      <c r="F713" s="135"/>
      <c r="AR713" s="89"/>
      <c r="AS713" s="89"/>
      <c r="AT713" s="89"/>
      <c r="AU713" s="89"/>
      <c r="AV713" s="89"/>
      <c r="AW713" s="89"/>
      <c r="AX713" s="89"/>
      <c r="AY713" s="89"/>
    </row>
    <row r="714" spans="1:51" s="47" customFormat="1" x14ac:dyDescent="0.35">
      <c r="A714" s="133"/>
      <c r="B714" s="136"/>
      <c r="C714" s="134"/>
      <c r="E714" s="137"/>
      <c r="F714" s="135"/>
      <c r="AR714" s="89"/>
      <c r="AS714" s="89"/>
      <c r="AT714" s="89"/>
      <c r="AU714" s="89"/>
      <c r="AV714" s="89"/>
      <c r="AW714" s="89"/>
      <c r="AX714" s="89"/>
      <c r="AY714" s="89"/>
    </row>
    <row r="715" spans="1:51" s="47" customFormat="1" x14ac:dyDescent="0.35">
      <c r="A715" s="133"/>
      <c r="B715" s="136"/>
      <c r="C715" s="134"/>
      <c r="E715" s="137"/>
      <c r="F715" s="135"/>
      <c r="AR715" s="89"/>
      <c r="AS715" s="89"/>
      <c r="AT715" s="89"/>
      <c r="AU715" s="89"/>
      <c r="AV715" s="89"/>
      <c r="AW715" s="89"/>
      <c r="AX715" s="89"/>
      <c r="AY715" s="89"/>
    </row>
    <row r="716" spans="1:51" s="47" customFormat="1" x14ac:dyDescent="0.35">
      <c r="A716" s="133"/>
      <c r="B716" s="136"/>
      <c r="C716" s="134"/>
      <c r="E716" s="137"/>
      <c r="F716" s="135"/>
      <c r="AR716" s="89"/>
      <c r="AS716" s="89"/>
      <c r="AT716" s="89"/>
      <c r="AU716" s="89"/>
      <c r="AV716" s="89"/>
      <c r="AW716" s="89"/>
      <c r="AX716" s="89"/>
      <c r="AY716" s="89"/>
    </row>
    <row r="717" spans="1:51" s="47" customFormat="1" x14ac:dyDescent="0.35">
      <c r="A717" s="133"/>
      <c r="B717" s="136"/>
      <c r="C717" s="134"/>
      <c r="E717" s="137"/>
      <c r="F717" s="135"/>
      <c r="AR717" s="89"/>
      <c r="AS717" s="89"/>
      <c r="AT717" s="89"/>
      <c r="AU717" s="89"/>
      <c r="AV717" s="89"/>
      <c r="AW717" s="89"/>
      <c r="AX717" s="89"/>
      <c r="AY717" s="89"/>
    </row>
    <row r="718" spans="1:51" s="47" customFormat="1" x14ac:dyDescent="0.35">
      <c r="A718" s="133"/>
      <c r="B718" s="136"/>
      <c r="C718" s="134"/>
      <c r="E718" s="137"/>
      <c r="F718" s="135"/>
      <c r="AR718" s="89"/>
      <c r="AS718" s="89"/>
      <c r="AT718" s="89"/>
      <c r="AU718" s="89"/>
      <c r="AV718" s="89"/>
      <c r="AW718" s="89"/>
      <c r="AX718" s="89"/>
      <c r="AY718" s="89"/>
    </row>
    <row r="719" spans="1:51" s="47" customFormat="1" x14ac:dyDescent="0.35">
      <c r="A719" s="133"/>
      <c r="B719" s="136"/>
      <c r="C719" s="134"/>
      <c r="E719" s="137"/>
      <c r="F719" s="135"/>
      <c r="AR719" s="89"/>
      <c r="AS719" s="89"/>
      <c r="AT719" s="89"/>
      <c r="AU719" s="89"/>
      <c r="AV719" s="89"/>
      <c r="AW719" s="89"/>
      <c r="AX719" s="89"/>
      <c r="AY719" s="89"/>
    </row>
    <row r="720" spans="1:51" s="47" customFormat="1" x14ac:dyDescent="0.35">
      <c r="A720" s="133"/>
      <c r="B720" s="136"/>
      <c r="C720" s="134"/>
      <c r="E720" s="137"/>
      <c r="F720" s="135"/>
      <c r="AR720" s="89"/>
      <c r="AS720" s="89"/>
      <c r="AT720" s="89"/>
      <c r="AU720" s="89"/>
      <c r="AV720" s="89"/>
      <c r="AW720" s="89"/>
      <c r="AX720" s="89"/>
      <c r="AY720" s="89"/>
    </row>
    <row r="721" spans="1:51" s="47" customFormat="1" x14ac:dyDescent="0.35">
      <c r="A721" s="133"/>
      <c r="B721" s="136"/>
      <c r="C721" s="134"/>
      <c r="E721" s="137"/>
      <c r="F721" s="135"/>
      <c r="AR721" s="89"/>
      <c r="AS721" s="89"/>
      <c r="AT721" s="89"/>
      <c r="AU721" s="89"/>
      <c r="AV721" s="89"/>
      <c r="AW721" s="89"/>
      <c r="AX721" s="89"/>
      <c r="AY721" s="89"/>
    </row>
    <row r="722" spans="1:51" s="47" customFormat="1" x14ac:dyDescent="0.35">
      <c r="A722" s="133"/>
      <c r="B722" s="136"/>
      <c r="C722" s="134"/>
      <c r="E722" s="137"/>
      <c r="F722" s="135"/>
      <c r="AR722" s="89"/>
      <c r="AS722" s="89"/>
      <c r="AT722" s="89"/>
      <c r="AU722" s="89"/>
      <c r="AV722" s="89"/>
      <c r="AW722" s="89"/>
      <c r="AX722" s="89"/>
      <c r="AY722" s="89"/>
    </row>
    <row r="723" spans="1:51" s="47" customFormat="1" x14ac:dyDescent="0.35">
      <c r="A723" s="133"/>
      <c r="B723" s="136"/>
      <c r="C723" s="134"/>
      <c r="E723" s="137"/>
      <c r="F723" s="135"/>
      <c r="AR723" s="89"/>
      <c r="AS723" s="89"/>
      <c r="AT723" s="89"/>
      <c r="AU723" s="89"/>
      <c r="AV723" s="89"/>
      <c r="AW723" s="89"/>
      <c r="AX723" s="89"/>
      <c r="AY723" s="89"/>
    </row>
    <row r="724" spans="1:51" s="47" customFormat="1" x14ac:dyDescent="0.35">
      <c r="A724" s="133"/>
      <c r="B724" s="136"/>
      <c r="C724" s="134"/>
      <c r="E724" s="137"/>
      <c r="F724" s="135"/>
      <c r="AR724" s="89"/>
      <c r="AS724" s="89"/>
      <c r="AT724" s="89"/>
      <c r="AU724" s="89"/>
      <c r="AV724" s="89"/>
      <c r="AW724" s="89"/>
      <c r="AX724" s="89"/>
      <c r="AY724" s="89"/>
    </row>
    <row r="725" spans="1:51" s="47" customFormat="1" x14ac:dyDescent="0.35">
      <c r="A725" s="133"/>
      <c r="B725" s="136"/>
      <c r="C725" s="134"/>
      <c r="E725" s="137"/>
      <c r="F725" s="135"/>
      <c r="AR725" s="89"/>
      <c r="AS725" s="89"/>
      <c r="AT725" s="89"/>
      <c r="AU725" s="89"/>
      <c r="AV725" s="89"/>
      <c r="AW725" s="89"/>
      <c r="AX725" s="89"/>
      <c r="AY725" s="89"/>
    </row>
    <row r="726" spans="1:51" s="47" customFormat="1" x14ac:dyDescent="0.35">
      <c r="A726" s="133"/>
      <c r="B726" s="136"/>
      <c r="C726" s="134"/>
      <c r="E726" s="137"/>
      <c r="F726" s="135"/>
      <c r="AR726" s="89"/>
      <c r="AS726" s="89"/>
      <c r="AT726" s="89"/>
      <c r="AU726" s="89"/>
      <c r="AV726" s="89"/>
      <c r="AW726" s="89"/>
      <c r="AX726" s="89"/>
      <c r="AY726" s="89"/>
    </row>
    <row r="727" spans="1:51" s="47" customFormat="1" x14ac:dyDescent="0.35">
      <c r="A727" s="133"/>
      <c r="B727" s="136"/>
      <c r="C727" s="134"/>
      <c r="E727" s="137"/>
      <c r="F727" s="135"/>
      <c r="AR727" s="89"/>
      <c r="AS727" s="89"/>
      <c r="AT727" s="89"/>
      <c r="AU727" s="89"/>
      <c r="AV727" s="89"/>
      <c r="AW727" s="89"/>
      <c r="AX727" s="89"/>
      <c r="AY727" s="89"/>
    </row>
    <row r="728" spans="1:51" s="47" customFormat="1" x14ac:dyDescent="0.35">
      <c r="A728" s="133"/>
      <c r="B728" s="136"/>
      <c r="C728" s="134"/>
      <c r="E728" s="137"/>
      <c r="F728" s="135"/>
      <c r="AR728" s="89"/>
      <c r="AS728" s="89"/>
      <c r="AT728" s="89"/>
      <c r="AU728" s="89"/>
      <c r="AV728" s="89"/>
      <c r="AW728" s="89"/>
      <c r="AX728" s="89"/>
      <c r="AY728" s="89"/>
    </row>
    <row r="729" spans="1:51" s="47" customFormat="1" x14ac:dyDescent="0.35">
      <c r="A729" s="133"/>
      <c r="B729" s="136"/>
      <c r="C729" s="134"/>
      <c r="E729" s="137"/>
      <c r="F729" s="135"/>
      <c r="AR729" s="89"/>
      <c r="AS729" s="89"/>
      <c r="AT729" s="89"/>
      <c r="AU729" s="89"/>
      <c r="AV729" s="89"/>
      <c r="AW729" s="89"/>
      <c r="AX729" s="89"/>
      <c r="AY729" s="89"/>
    </row>
    <row r="730" spans="1:51" s="47" customFormat="1" x14ac:dyDescent="0.35">
      <c r="A730" s="133"/>
      <c r="B730" s="136"/>
      <c r="C730" s="134"/>
      <c r="E730" s="137"/>
      <c r="F730" s="135"/>
      <c r="AR730" s="89"/>
      <c r="AS730" s="89"/>
      <c r="AT730" s="89"/>
      <c r="AU730" s="89"/>
      <c r="AV730" s="89"/>
      <c r="AW730" s="89"/>
      <c r="AX730" s="89"/>
      <c r="AY730" s="89"/>
    </row>
    <row r="731" spans="1:51" s="47" customFormat="1" x14ac:dyDescent="0.35">
      <c r="A731" s="133"/>
      <c r="B731" s="136"/>
      <c r="C731" s="134"/>
      <c r="E731" s="137"/>
      <c r="F731" s="135"/>
      <c r="AR731" s="89"/>
      <c r="AS731" s="89"/>
      <c r="AT731" s="89"/>
      <c r="AU731" s="89"/>
      <c r="AV731" s="89"/>
      <c r="AW731" s="89"/>
      <c r="AX731" s="89"/>
      <c r="AY731" s="89"/>
    </row>
    <row r="732" spans="1:51" s="47" customFormat="1" x14ac:dyDescent="0.35">
      <c r="A732" s="133"/>
      <c r="B732" s="136"/>
      <c r="C732" s="134"/>
      <c r="E732" s="137"/>
      <c r="F732" s="135"/>
      <c r="AR732" s="89"/>
      <c r="AS732" s="89"/>
      <c r="AT732" s="89"/>
      <c r="AU732" s="89"/>
      <c r="AV732" s="89"/>
      <c r="AW732" s="89"/>
      <c r="AX732" s="89"/>
      <c r="AY732" s="89"/>
    </row>
    <row r="733" spans="1:51" s="47" customFormat="1" x14ac:dyDescent="0.35">
      <c r="A733" s="133"/>
      <c r="B733" s="136"/>
      <c r="C733" s="134"/>
      <c r="E733" s="137"/>
      <c r="F733" s="135"/>
      <c r="AR733" s="89"/>
      <c r="AS733" s="89"/>
      <c r="AT733" s="89"/>
      <c r="AU733" s="89"/>
      <c r="AV733" s="89"/>
      <c r="AW733" s="89"/>
      <c r="AX733" s="89"/>
      <c r="AY733" s="89"/>
    </row>
    <row r="734" spans="1:51" s="47" customFormat="1" x14ac:dyDescent="0.35">
      <c r="A734" s="133"/>
      <c r="B734" s="136"/>
      <c r="C734" s="134"/>
      <c r="E734" s="137"/>
      <c r="F734" s="135"/>
      <c r="AR734" s="89"/>
      <c r="AS734" s="89"/>
      <c r="AT734" s="89"/>
      <c r="AU734" s="89"/>
      <c r="AV734" s="89"/>
      <c r="AW734" s="89"/>
      <c r="AX734" s="89"/>
      <c r="AY734" s="89"/>
    </row>
    <row r="735" spans="1:51" s="47" customFormat="1" x14ac:dyDescent="0.35">
      <c r="A735" s="133"/>
      <c r="B735" s="136"/>
      <c r="C735" s="134"/>
      <c r="E735" s="137"/>
      <c r="F735" s="135"/>
      <c r="AR735" s="89"/>
      <c r="AS735" s="89"/>
      <c r="AT735" s="89"/>
      <c r="AU735" s="89"/>
      <c r="AV735" s="89"/>
      <c r="AW735" s="89"/>
      <c r="AX735" s="89"/>
      <c r="AY735" s="89"/>
    </row>
    <row r="736" spans="1:51" s="47" customFormat="1" x14ac:dyDescent="0.35">
      <c r="A736" s="133"/>
      <c r="B736" s="136"/>
      <c r="C736" s="134"/>
      <c r="E736" s="137"/>
      <c r="F736" s="135"/>
      <c r="AR736" s="89"/>
      <c r="AS736" s="89"/>
      <c r="AT736" s="89"/>
      <c r="AU736" s="89"/>
      <c r="AV736" s="89"/>
      <c r="AW736" s="89"/>
      <c r="AX736" s="89"/>
      <c r="AY736" s="89"/>
    </row>
    <row r="737" spans="1:51" s="47" customFormat="1" x14ac:dyDescent="0.35">
      <c r="A737" s="133"/>
      <c r="B737" s="136"/>
      <c r="C737" s="134"/>
      <c r="E737" s="137"/>
      <c r="F737" s="135"/>
      <c r="AR737" s="89"/>
      <c r="AS737" s="89"/>
      <c r="AT737" s="89"/>
      <c r="AU737" s="89"/>
      <c r="AV737" s="89"/>
      <c r="AW737" s="89"/>
      <c r="AX737" s="89"/>
      <c r="AY737" s="89"/>
    </row>
    <row r="738" spans="1:51" s="47" customFormat="1" x14ac:dyDescent="0.35">
      <c r="A738" s="133"/>
      <c r="B738" s="136"/>
      <c r="C738" s="134"/>
      <c r="E738" s="137"/>
      <c r="F738" s="135"/>
      <c r="AR738" s="89"/>
      <c r="AS738" s="89"/>
      <c r="AT738" s="89"/>
      <c r="AU738" s="89"/>
      <c r="AV738" s="89"/>
      <c r="AW738" s="89"/>
      <c r="AX738" s="89"/>
      <c r="AY738" s="89"/>
    </row>
    <row r="739" spans="1:51" s="47" customFormat="1" x14ac:dyDescent="0.35">
      <c r="A739" s="133"/>
      <c r="B739" s="136"/>
      <c r="C739" s="134"/>
      <c r="E739" s="137"/>
      <c r="F739" s="135"/>
      <c r="AR739" s="89"/>
      <c r="AS739" s="89"/>
      <c r="AT739" s="89"/>
      <c r="AU739" s="89"/>
      <c r="AV739" s="89"/>
      <c r="AW739" s="89"/>
      <c r="AX739" s="89"/>
      <c r="AY739" s="89"/>
    </row>
    <row r="740" spans="1:51" s="47" customFormat="1" x14ac:dyDescent="0.35">
      <c r="A740" s="133"/>
      <c r="B740" s="136"/>
      <c r="C740" s="134"/>
      <c r="E740" s="137"/>
      <c r="F740" s="135"/>
      <c r="AR740" s="89"/>
      <c r="AS740" s="89"/>
      <c r="AT740" s="89"/>
      <c r="AU740" s="89"/>
      <c r="AV740" s="89"/>
      <c r="AW740" s="89"/>
      <c r="AX740" s="89"/>
      <c r="AY740" s="89"/>
    </row>
    <row r="741" spans="1:51" s="47" customFormat="1" x14ac:dyDescent="0.35">
      <c r="A741" s="133"/>
      <c r="B741" s="136"/>
      <c r="C741" s="134"/>
      <c r="E741" s="137"/>
      <c r="F741" s="135"/>
      <c r="AR741" s="89"/>
      <c r="AS741" s="89"/>
      <c r="AT741" s="89"/>
      <c r="AU741" s="89"/>
      <c r="AV741" s="89"/>
      <c r="AW741" s="89"/>
      <c r="AX741" s="89"/>
      <c r="AY741" s="89"/>
    </row>
    <row r="742" spans="1:51" s="47" customFormat="1" x14ac:dyDescent="0.35">
      <c r="A742" s="133"/>
      <c r="B742" s="136"/>
      <c r="C742" s="134"/>
      <c r="E742" s="137"/>
      <c r="F742" s="135"/>
      <c r="AR742" s="89"/>
      <c r="AS742" s="89"/>
      <c r="AT742" s="89"/>
      <c r="AU742" s="89"/>
      <c r="AV742" s="89"/>
      <c r="AW742" s="89"/>
      <c r="AX742" s="89"/>
      <c r="AY742" s="89"/>
    </row>
    <row r="743" spans="1:51" s="47" customFormat="1" x14ac:dyDescent="0.35">
      <c r="A743" s="133"/>
      <c r="B743" s="136"/>
      <c r="C743" s="134"/>
      <c r="E743" s="137"/>
      <c r="F743" s="135"/>
      <c r="AR743" s="89"/>
      <c r="AS743" s="89"/>
      <c r="AT743" s="89"/>
      <c r="AU743" s="89"/>
      <c r="AV743" s="89"/>
      <c r="AW743" s="89"/>
      <c r="AX743" s="89"/>
      <c r="AY743" s="89"/>
    </row>
    <row r="744" spans="1:51" s="47" customFormat="1" x14ac:dyDescent="0.35">
      <c r="A744" s="133"/>
      <c r="B744" s="136"/>
      <c r="C744" s="134"/>
      <c r="E744" s="137"/>
      <c r="F744" s="135"/>
      <c r="AR744" s="89"/>
      <c r="AS744" s="89"/>
      <c r="AT744" s="89"/>
      <c r="AU744" s="89"/>
      <c r="AV744" s="89"/>
      <c r="AW744" s="89"/>
      <c r="AX744" s="89"/>
      <c r="AY744" s="89"/>
    </row>
    <row r="745" spans="1:51" s="47" customFormat="1" x14ac:dyDescent="0.35">
      <c r="A745" s="133"/>
      <c r="B745" s="136"/>
      <c r="C745" s="134"/>
      <c r="E745" s="137"/>
      <c r="F745" s="135"/>
      <c r="AR745" s="89"/>
      <c r="AS745" s="89"/>
      <c r="AT745" s="89"/>
      <c r="AU745" s="89"/>
      <c r="AV745" s="89"/>
      <c r="AW745" s="89"/>
      <c r="AX745" s="89"/>
      <c r="AY745" s="89"/>
    </row>
    <row r="746" spans="1:51" s="47" customFormat="1" x14ac:dyDescent="0.35">
      <c r="A746" s="133"/>
      <c r="B746" s="136"/>
      <c r="C746" s="134"/>
      <c r="E746" s="137"/>
      <c r="F746" s="135"/>
      <c r="AR746" s="89"/>
      <c r="AS746" s="89"/>
      <c r="AT746" s="89"/>
      <c r="AU746" s="89"/>
      <c r="AV746" s="89"/>
      <c r="AW746" s="89"/>
      <c r="AX746" s="89"/>
      <c r="AY746" s="89"/>
    </row>
    <row r="747" spans="1:51" s="47" customFormat="1" x14ac:dyDescent="0.35">
      <c r="A747" s="133"/>
      <c r="B747" s="136"/>
      <c r="C747" s="134"/>
      <c r="E747" s="137"/>
      <c r="F747" s="135"/>
      <c r="AR747" s="89"/>
      <c r="AS747" s="89"/>
      <c r="AT747" s="89"/>
      <c r="AU747" s="89"/>
      <c r="AV747" s="89"/>
      <c r="AW747" s="89"/>
      <c r="AX747" s="89"/>
      <c r="AY747" s="89"/>
    </row>
    <row r="748" spans="1:51" s="47" customFormat="1" x14ac:dyDescent="0.35">
      <c r="A748" s="133"/>
      <c r="B748" s="136"/>
      <c r="C748" s="134"/>
      <c r="E748" s="137"/>
      <c r="F748" s="135"/>
      <c r="AR748" s="89"/>
      <c r="AS748" s="89"/>
      <c r="AT748" s="89"/>
      <c r="AU748" s="89"/>
      <c r="AV748" s="89"/>
      <c r="AW748" s="89"/>
      <c r="AX748" s="89"/>
      <c r="AY748" s="89"/>
    </row>
    <row r="749" spans="1:51" s="47" customFormat="1" x14ac:dyDescent="0.35">
      <c r="A749" s="133"/>
      <c r="B749" s="136"/>
      <c r="C749" s="134"/>
      <c r="E749" s="137"/>
      <c r="F749" s="135"/>
      <c r="AR749" s="89"/>
      <c r="AS749" s="89"/>
      <c r="AT749" s="89"/>
      <c r="AU749" s="89"/>
      <c r="AV749" s="89"/>
      <c r="AW749" s="89"/>
      <c r="AX749" s="89"/>
      <c r="AY749" s="89"/>
    </row>
    <row r="750" spans="1:51" s="47" customFormat="1" x14ac:dyDescent="0.35">
      <c r="A750" s="133"/>
      <c r="B750" s="136"/>
      <c r="C750" s="134"/>
      <c r="E750" s="137"/>
      <c r="F750" s="135"/>
      <c r="AR750" s="89"/>
      <c r="AS750" s="89"/>
      <c r="AT750" s="89"/>
      <c r="AU750" s="89"/>
      <c r="AV750" s="89"/>
      <c r="AW750" s="89"/>
      <c r="AX750" s="89"/>
      <c r="AY750" s="89"/>
    </row>
    <row r="751" spans="1:51" s="47" customFormat="1" x14ac:dyDescent="0.35">
      <c r="A751" s="133"/>
      <c r="B751" s="136"/>
      <c r="C751" s="134"/>
      <c r="E751" s="137"/>
      <c r="F751" s="135"/>
      <c r="AR751" s="89"/>
      <c r="AS751" s="89"/>
      <c r="AT751" s="89"/>
      <c r="AU751" s="89"/>
      <c r="AV751" s="89"/>
      <c r="AW751" s="89"/>
      <c r="AX751" s="89"/>
      <c r="AY751" s="89"/>
    </row>
    <row r="752" spans="1:51" s="47" customFormat="1" x14ac:dyDescent="0.35">
      <c r="A752" s="133"/>
      <c r="B752" s="136"/>
      <c r="C752" s="134"/>
      <c r="E752" s="137"/>
      <c r="F752" s="135"/>
      <c r="AR752" s="89"/>
      <c r="AS752" s="89"/>
      <c r="AT752" s="89"/>
      <c r="AU752" s="89"/>
      <c r="AV752" s="89"/>
      <c r="AW752" s="89"/>
      <c r="AX752" s="89"/>
      <c r="AY752" s="89"/>
    </row>
    <row r="753" spans="1:51" s="47" customFormat="1" x14ac:dyDescent="0.35">
      <c r="A753" s="133"/>
      <c r="B753" s="136"/>
      <c r="C753" s="134"/>
      <c r="E753" s="137"/>
      <c r="F753" s="135"/>
      <c r="AR753" s="89"/>
      <c r="AS753" s="89"/>
      <c r="AT753" s="89"/>
      <c r="AU753" s="89"/>
      <c r="AV753" s="89"/>
      <c r="AW753" s="89"/>
      <c r="AX753" s="89"/>
      <c r="AY753" s="89"/>
    </row>
    <row r="754" spans="1:51" s="47" customFormat="1" x14ac:dyDescent="0.35">
      <c r="A754" s="133"/>
      <c r="B754" s="136"/>
      <c r="C754" s="134"/>
      <c r="E754" s="137"/>
      <c r="F754" s="135"/>
      <c r="AR754" s="89"/>
      <c r="AS754" s="89"/>
      <c r="AT754" s="89"/>
      <c r="AU754" s="89"/>
      <c r="AV754" s="89"/>
      <c r="AW754" s="89"/>
      <c r="AX754" s="89"/>
      <c r="AY754" s="89"/>
    </row>
    <row r="755" spans="1:51" s="47" customFormat="1" x14ac:dyDescent="0.35">
      <c r="A755" s="133"/>
      <c r="B755" s="136"/>
      <c r="C755" s="134"/>
      <c r="E755" s="137"/>
      <c r="F755" s="135"/>
      <c r="AR755" s="89"/>
      <c r="AS755" s="89"/>
      <c r="AT755" s="89"/>
      <c r="AU755" s="89"/>
      <c r="AV755" s="89"/>
      <c r="AW755" s="89"/>
      <c r="AX755" s="89"/>
      <c r="AY755" s="89"/>
    </row>
    <row r="756" spans="1:51" s="47" customFormat="1" x14ac:dyDescent="0.35">
      <c r="A756" s="133"/>
      <c r="B756" s="136"/>
      <c r="C756" s="134"/>
      <c r="E756" s="137"/>
      <c r="F756" s="135"/>
      <c r="AR756" s="89"/>
      <c r="AS756" s="89"/>
      <c r="AT756" s="89"/>
      <c r="AU756" s="89"/>
      <c r="AV756" s="89"/>
      <c r="AW756" s="89"/>
      <c r="AX756" s="89"/>
      <c r="AY756" s="89"/>
    </row>
    <row r="757" spans="1:51" s="47" customFormat="1" x14ac:dyDescent="0.35">
      <c r="A757" s="133"/>
      <c r="B757" s="136"/>
      <c r="C757" s="134"/>
      <c r="E757" s="137"/>
      <c r="F757" s="135"/>
      <c r="AR757" s="89"/>
      <c r="AS757" s="89"/>
      <c r="AT757" s="89"/>
      <c r="AU757" s="89"/>
      <c r="AV757" s="89"/>
      <c r="AW757" s="89"/>
      <c r="AX757" s="89"/>
      <c r="AY757" s="89"/>
    </row>
    <row r="758" spans="1:51" s="47" customFormat="1" x14ac:dyDescent="0.35">
      <c r="A758" s="133"/>
      <c r="B758" s="136"/>
      <c r="C758" s="134"/>
      <c r="E758" s="137"/>
      <c r="F758" s="135"/>
      <c r="AR758" s="89"/>
      <c r="AS758" s="89"/>
      <c r="AT758" s="89"/>
      <c r="AU758" s="89"/>
      <c r="AV758" s="89"/>
      <c r="AW758" s="89"/>
      <c r="AX758" s="89"/>
      <c r="AY758" s="89"/>
    </row>
    <row r="759" spans="1:51" s="47" customFormat="1" x14ac:dyDescent="0.35">
      <c r="A759" s="133"/>
      <c r="B759" s="136"/>
      <c r="C759" s="134"/>
      <c r="E759" s="137"/>
      <c r="F759" s="135"/>
      <c r="AR759" s="89"/>
      <c r="AS759" s="89"/>
      <c r="AT759" s="89"/>
      <c r="AU759" s="89"/>
      <c r="AV759" s="89"/>
      <c r="AW759" s="89"/>
      <c r="AX759" s="89"/>
      <c r="AY759" s="89"/>
    </row>
    <row r="760" spans="1:51" s="47" customFormat="1" x14ac:dyDescent="0.35">
      <c r="A760" s="133"/>
      <c r="B760" s="136"/>
      <c r="C760" s="134"/>
      <c r="E760" s="137"/>
      <c r="F760" s="135"/>
      <c r="AR760" s="89"/>
      <c r="AS760" s="89"/>
      <c r="AT760" s="89"/>
      <c r="AU760" s="89"/>
      <c r="AV760" s="89"/>
      <c r="AW760" s="89"/>
      <c r="AX760" s="89"/>
      <c r="AY760" s="89"/>
    </row>
    <row r="761" spans="1:51" s="47" customFormat="1" x14ac:dyDescent="0.35">
      <c r="A761" s="133"/>
      <c r="B761" s="136"/>
      <c r="C761" s="134"/>
      <c r="E761" s="137"/>
      <c r="F761" s="135"/>
      <c r="AR761" s="89"/>
      <c r="AS761" s="89"/>
      <c r="AT761" s="89"/>
      <c r="AU761" s="89"/>
      <c r="AV761" s="89"/>
      <c r="AW761" s="89"/>
      <c r="AX761" s="89"/>
      <c r="AY761" s="89"/>
    </row>
    <row r="762" spans="1:51" s="47" customFormat="1" x14ac:dyDescent="0.35">
      <c r="A762" s="133"/>
      <c r="B762" s="136"/>
      <c r="C762" s="134"/>
      <c r="E762" s="137"/>
      <c r="F762" s="135"/>
      <c r="AR762" s="89"/>
      <c r="AS762" s="89"/>
      <c r="AT762" s="89"/>
      <c r="AU762" s="89"/>
      <c r="AV762" s="89"/>
      <c r="AW762" s="89"/>
      <c r="AX762" s="89"/>
      <c r="AY762" s="89"/>
    </row>
    <row r="763" spans="1:51" s="47" customFormat="1" x14ac:dyDescent="0.35">
      <c r="A763" s="133"/>
      <c r="B763" s="136"/>
      <c r="C763" s="134"/>
      <c r="E763" s="137"/>
      <c r="F763" s="135"/>
      <c r="AR763" s="89"/>
      <c r="AS763" s="89"/>
      <c r="AT763" s="89"/>
      <c r="AU763" s="89"/>
      <c r="AV763" s="89"/>
      <c r="AW763" s="89"/>
      <c r="AX763" s="89"/>
      <c r="AY763" s="89"/>
    </row>
    <row r="764" spans="1:51" s="47" customFormat="1" x14ac:dyDescent="0.35">
      <c r="A764" s="133"/>
      <c r="B764" s="136"/>
      <c r="C764" s="134"/>
      <c r="E764" s="137"/>
      <c r="F764" s="135"/>
      <c r="AR764" s="89"/>
      <c r="AS764" s="89"/>
      <c r="AT764" s="89"/>
      <c r="AU764" s="89"/>
      <c r="AV764" s="89"/>
      <c r="AW764" s="89"/>
      <c r="AX764" s="89"/>
      <c r="AY764" s="89"/>
    </row>
    <row r="765" spans="1:51" s="47" customFormat="1" x14ac:dyDescent="0.35">
      <c r="A765" s="133"/>
      <c r="B765" s="136"/>
      <c r="C765" s="134"/>
      <c r="E765" s="137"/>
      <c r="F765" s="135"/>
      <c r="AR765" s="89"/>
      <c r="AS765" s="89"/>
      <c r="AT765" s="89"/>
      <c r="AU765" s="89"/>
      <c r="AV765" s="89"/>
      <c r="AW765" s="89"/>
      <c r="AX765" s="89"/>
      <c r="AY765" s="89"/>
    </row>
    <row r="766" spans="1:51" s="47" customFormat="1" x14ac:dyDescent="0.35">
      <c r="A766" s="133"/>
      <c r="B766" s="136"/>
      <c r="C766" s="134"/>
      <c r="E766" s="137"/>
      <c r="F766" s="135"/>
      <c r="AR766" s="89"/>
      <c r="AS766" s="89"/>
      <c r="AT766" s="89"/>
      <c r="AU766" s="89"/>
      <c r="AV766" s="89"/>
      <c r="AW766" s="89"/>
      <c r="AX766" s="89"/>
      <c r="AY766" s="89"/>
    </row>
    <row r="767" spans="1:51" s="47" customFormat="1" x14ac:dyDescent="0.35">
      <c r="A767" s="133"/>
      <c r="B767" s="136"/>
      <c r="C767" s="134"/>
      <c r="E767" s="137"/>
      <c r="F767" s="135"/>
      <c r="AR767" s="89"/>
      <c r="AS767" s="89"/>
      <c r="AT767" s="89"/>
      <c r="AU767" s="89"/>
      <c r="AV767" s="89"/>
      <c r="AW767" s="89"/>
      <c r="AX767" s="89"/>
      <c r="AY767" s="89"/>
    </row>
    <row r="768" spans="1:51" s="47" customFormat="1" x14ac:dyDescent="0.35">
      <c r="A768" s="133"/>
      <c r="B768" s="136"/>
      <c r="C768" s="134"/>
      <c r="E768" s="137"/>
      <c r="F768" s="135"/>
      <c r="AR768" s="89"/>
      <c r="AS768" s="89"/>
      <c r="AT768" s="89"/>
      <c r="AU768" s="89"/>
      <c r="AV768" s="89"/>
      <c r="AW768" s="89"/>
      <c r="AX768" s="89"/>
      <c r="AY768" s="89"/>
    </row>
    <row r="769" spans="1:51" s="47" customFormat="1" x14ac:dyDescent="0.35">
      <c r="A769" s="133"/>
      <c r="B769" s="136"/>
      <c r="C769" s="134"/>
      <c r="E769" s="137"/>
      <c r="F769" s="135"/>
      <c r="AR769" s="89"/>
      <c r="AS769" s="89"/>
      <c r="AT769" s="89"/>
      <c r="AU769" s="89"/>
      <c r="AV769" s="89"/>
      <c r="AW769" s="89"/>
      <c r="AX769" s="89"/>
      <c r="AY769" s="89"/>
    </row>
    <row r="770" spans="1:51" s="47" customFormat="1" x14ac:dyDescent="0.35">
      <c r="A770" s="133"/>
      <c r="B770" s="136"/>
      <c r="C770" s="134"/>
      <c r="E770" s="137"/>
      <c r="F770" s="135"/>
      <c r="AR770" s="89"/>
      <c r="AS770" s="89"/>
      <c r="AT770" s="89"/>
      <c r="AU770" s="89"/>
      <c r="AV770" s="89"/>
      <c r="AW770" s="89"/>
      <c r="AX770" s="89"/>
      <c r="AY770" s="89"/>
    </row>
    <row r="771" spans="1:51" s="47" customFormat="1" x14ac:dyDescent="0.35">
      <c r="A771" s="133"/>
      <c r="B771" s="136"/>
      <c r="C771" s="134"/>
      <c r="E771" s="137"/>
      <c r="F771" s="135"/>
      <c r="AR771" s="89"/>
      <c r="AS771" s="89"/>
      <c r="AT771" s="89"/>
      <c r="AU771" s="89"/>
      <c r="AV771" s="89"/>
      <c r="AW771" s="89"/>
      <c r="AX771" s="89"/>
      <c r="AY771" s="89"/>
    </row>
    <row r="772" spans="1:51" s="47" customFormat="1" x14ac:dyDescent="0.35">
      <c r="A772" s="133"/>
      <c r="B772" s="136"/>
      <c r="C772" s="134"/>
      <c r="E772" s="137"/>
      <c r="F772" s="135"/>
      <c r="AR772" s="89"/>
      <c r="AS772" s="89"/>
      <c r="AT772" s="89"/>
      <c r="AU772" s="89"/>
      <c r="AV772" s="89"/>
      <c r="AW772" s="89"/>
      <c r="AX772" s="89"/>
      <c r="AY772" s="89"/>
    </row>
    <row r="773" spans="1:51" s="47" customFormat="1" x14ac:dyDescent="0.35">
      <c r="A773" s="133"/>
      <c r="B773" s="136"/>
      <c r="C773" s="134"/>
      <c r="E773" s="137"/>
      <c r="F773" s="135"/>
      <c r="AR773" s="89"/>
      <c r="AS773" s="89"/>
      <c r="AT773" s="89"/>
      <c r="AU773" s="89"/>
      <c r="AV773" s="89"/>
      <c r="AW773" s="89"/>
      <c r="AX773" s="89"/>
      <c r="AY773" s="89"/>
    </row>
    <row r="774" spans="1:51" s="47" customFormat="1" x14ac:dyDescent="0.35">
      <c r="A774" s="133"/>
      <c r="B774" s="136"/>
      <c r="C774" s="134"/>
      <c r="E774" s="137"/>
      <c r="F774" s="135"/>
      <c r="AR774" s="89"/>
      <c r="AS774" s="89"/>
      <c r="AT774" s="89"/>
      <c r="AU774" s="89"/>
      <c r="AV774" s="89"/>
      <c r="AW774" s="89"/>
      <c r="AX774" s="89"/>
      <c r="AY774" s="89"/>
    </row>
    <row r="775" spans="1:51" s="47" customFormat="1" x14ac:dyDescent="0.35">
      <c r="A775" s="133"/>
      <c r="B775" s="136"/>
      <c r="C775" s="134"/>
      <c r="E775" s="137"/>
      <c r="F775" s="135"/>
      <c r="AR775" s="89"/>
      <c r="AS775" s="89"/>
      <c r="AT775" s="89"/>
      <c r="AU775" s="89"/>
      <c r="AV775" s="89"/>
      <c r="AW775" s="89"/>
      <c r="AX775" s="89"/>
      <c r="AY775" s="89"/>
    </row>
    <row r="776" spans="1:51" s="47" customFormat="1" x14ac:dyDescent="0.35">
      <c r="A776" s="133"/>
      <c r="B776" s="136"/>
      <c r="C776" s="134"/>
      <c r="E776" s="137"/>
      <c r="F776" s="135"/>
      <c r="AR776" s="89"/>
      <c r="AS776" s="89"/>
      <c r="AT776" s="89"/>
      <c r="AU776" s="89"/>
      <c r="AV776" s="89"/>
      <c r="AW776" s="89"/>
      <c r="AX776" s="89"/>
      <c r="AY776" s="89"/>
    </row>
    <row r="777" spans="1:51" s="47" customFormat="1" x14ac:dyDescent="0.35">
      <c r="A777" s="133"/>
      <c r="B777" s="136"/>
      <c r="C777" s="134"/>
      <c r="E777" s="137"/>
      <c r="F777" s="135"/>
      <c r="AR777" s="89"/>
      <c r="AS777" s="89"/>
      <c r="AT777" s="89"/>
      <c r="AU777" s="89"/>
      <c r="AV777" s="89"/>
      <c r="AW777" s="89"/>
      <c r="AX777" s="89"/>
      <c r="AY777" s="89"/>
    </row>
    <row r="778" spans="1:51" s="47" customFormat="1" x14ac:dyDescent="0.35">
      <c r="A778" s="133"/>
      <c r="B778" s="136"/>
      <c r="C778" s="134"/>
      <c r="E778" s="137"/>
      <c r="F778" s="135"/>
      <c r="AR778" s="89"/>
      <c r="AS778" s="89"/>
      <c r="AT778" s="89"/>
      <c r="AU778" s="89"/>
      <c r="AV778" s="89"/>
      <c r="AW778" s="89"/>
      <c r="AX778" s="89"/>
      <c r="AY778" s="89"/>
    </row>
    <row r="779" spans="1:51" s="47" customFormat="1" x14ac:dyDescent="0.35">
      <c r="A779" s="133"/>
      <c r="B779" s="136"/>
      <c r="C779" s="134"/>
      <c r="E779" s="137"/>
      <c r="F779" s="135"/>
      <c r="AR779" s="89"/>
      <c r="AS779" s="89"/>
      <c r="AT779" s="89"/>
      <c r="AU779" s="89"/>
      <c r="AV779" s="89"/>
      <c r="AW779" s="89"/>
      <c r="AX779" s="89"/>
      <c r="AY779" s="89"/>
    </row>
    <row r="780" spans="1:51" s="47" customFormat="1" x14ac:dyDescent="0.35">
      <c r="A780" s="133"/>
      <c r="B780" s="136"/>
      <c r="C780" s="134"/>
      <c r="E780" s="137"/>
      <c r="F780" s="135"/>
      <c r="AR780" s="89"/>
      <c r="AS780" s="89"/>
      <c r="AT780" s="89"/>
      <c r="AU780" s="89"/>
      <c r="AV780" s="89"/>
      <c r="AW780" s="89"/>
      <c r="AX780" s="89"/>
      <c r="AY780" s="89"/>
    </row>
    <row r="781" spans="1:51" s="47" customFormat="1" x14ac:dyDescent="0.35">
      <c r="A781" s="133"/>
      <c r="B781" s="136"/>
      <c r="C781" s="134"/>
      <c r="E781" s="137"/>
      <c r="F781" s="135"/>
      <c r="AR781" s="89"/>
      <c r="AS781" s="89"/>
      <c r="AT781" s="89"/>
      <c r="AU781" s="89"/>
      <c r="AV781" s="89"/>
      <c r="AW781" s="89"/>
      <c r="AX781" s="89"/>
      <c r="AY781" s="89"/>
    </row>
    <row r="782" spans="1:51" s="47" customFormat="1" x14ac:dyDescent="0.35">
      <c r="A782" s="133"/>
      <c r="B782" s="136"/>
      <c r="C782" s="134"/>
      <c r="E782" s="137"/>
      <c r="F782" s="135"/>
      <c r="AR782" s="89"/>
      <c r="AS782" s="89"/>
      <c r="AT782" s="89"/>
      <c r="AU782" s="89"/>
      <c r="AV782" s="89"/>
      <c r="AW782" s="89"/>
      <c r="AX782" s="89"/>
      <c r="AY782" s="89"/>
    </row>
    <row r="783" spans="1:51" s="47" customFormat="1" x14ac:dyDescent="0.35">
      <c r="A783" s="133"/>
      <c r="B783" s="136"/>
      <c r="C783" s="134"/>
      <c r="E783" s="137"/>
      <c r="F783" s="135"/>
      <c r="AR783" s="89"/>
      <c r="AS783" s="89"/>
      <c r="AT783" s="89"/>
      <c r="AU783" s="89"/>
      <c r="AV783" s="89"/>
      <c r="AW783" s="89"/>
      <c r="AX783" s="89"/>
      <c r="AY783" s="89"/>
    </row>
    <row r="784" spans="1:51" s="47" customFormat="1" x14ac:dyDescent="0.35">
      <c r="A784" s="133"/>
      <c r="B784" s="136"/>
      <c r="C784" s="134"/>
      <c r="E784" s="137"/>
      <c r="F784" s="135"/>
      <c r="AR784" s="89"/>
      <c r="AS784" s="89"/>
      <c r="AT784" s="89"/>
      <c r="AU784" s="89"/>
      <c r="AV784" s="89"/>
      <c r="AW784" s="89"/>
      <c r="AX784" s="89"/>
      <c r="AY784" s="89"/>
    </row>
    <row r="785" spans="1:51" s="47" customFormat="1" x14ac:dyDescent="0.35">
      <c r="A785" s="133"/>
      <c r="B785" s="136"/>
      <c r="C785" s="134"/>
      <c r="E785" s="137"/>
      <c r="F785" s="135"/>
      <c r="AR785" s="89"/>
      <c r="AS785" s="89"/>
      <c r="AT785" s="89"/>
      <c r="AU785" s="89"/>
      <c r="AV785" s="89"/>
      <c r="AW785" s="89"/>
      <c r="AX785" s="89"/>
      <c r="AY785" s="89"/>
    </row>
    <row r="786" spans="1:51" s="47" customFormat="1" x14ac:dyDescent="0.35">
      <c r="A786" s="133"/>
      <c r="B786" s="136"/>
      <c r="C786" s="134"/>
      <c r="E786" s="137"/>
      <c r="F786" s="135"/>
      <c r="AR786" s="89"/>
      <c r="AS786" s="89"/>
      <c r="AT786" s="89"/>
      <c r="AU786" s="89"/>
      <c r="AV786" s="89"/>
      <c r="AW786" s="89"/>
      <c r="AX786" s="89"/>
      <c r="AY786" s="89"/>
    </row>
    <row r="787" spans="1:51" s="47" customFormat="1" x14ac:dyDescent="0.35">
      <c r="A787" s="133"/>
      <c r="B787" s="136"/>
      <c r="C787" s="134"/>
      <c r="E787" s="137"/>
      <c r="F787" s="135"/>
      <c r="AR787" s="89"/>
      <c r="AS787" s="89"/>
      <c r="AT787" s="89"/>
      <c r="AU787" s="89"/>
      <c r="AV787" s="89"/>
      <c r="AW787" s="89"/>
      <c r="AX787" s="89"/>
      <c r="AY787" s="89"/>
    </row>
    <row r="788" spans="1:51" s="47" customFormat="1" x14ac:dyDescent="0.35">
      <c r="A788" s="133"/>
      <c r="B788" s="136"/>
      <c r="C788" s="134"/>
      <c r="E788" s="137"/>
      <c r="F788" s="135"/>
      <c r="AR788" s="89"/>
      <c r="AS788" s="89"/>
      <c r="AT788" s="89"/>
      <c r="AU788" s="89"/>
      <c r="AV788" s="89"/>
      <c r="AW788" s="89"/>
      <c r="AX788" s="89"/>
      <c r="AY788" s="89"/>
    </row>
    <row r="789" spans="1:51" s="47" customFormat="1" x14ac:dyDescent="0.35">
      <c r="A789" s="133"/>
      <c r="B789" s="136"/>
      <c r="C789" s="134"/>
      <c r="E789" s="137"/>
      <c r="F789" s="135"/>
      <c r="AR789" s="89"/>
      <c r="AS789" s="89"/>
      <c r="AT789" s="89"/>
      <c r="AU789" s="89"/>
      <c r="AV789" s="89"/>
      <c r="AW789" s="89"/>
      <c r="AX789" s="89"/>
      <c r="AY789" s="89"/>
    </row>
    <row r="790" spans="1:51" s="47" customFormat="1" x14ac:dyDescent="0.35">
      <c r="A790" s="133"/>
      <c r="B790" s="136"/>
      <c r="C790" s="134"/>
      <c r="E790" s="137"/>
      <c r="F790" s="135"/>
      <c r="AR790" s="89"/>
      <c r="AS790" s="89"/>
      <c r="AT790" s="89"/>
      <c r="AU790" s="89"/>
      <c r="AV790" s="89"/>
      <c r="AW790" s="89"/>
      <c r="AX790" s="89"/>
      <c r="AY790" s="89"/>
    </row>
    <row r="791" spans="1:51" s="47" customFormat="1" x14ac:dyDescent="0.35">
      <c r="A791" s="133"/>
      <c r="B791" s="136"/>
      <c r="C791" s="134"/>
      <c r="E791" s="137"/>
      <c r="F791" s="135"/>
      <c r="AR791" s="89"/>
      <c r="AS791" s="89"/>
      <c r="AT791" s="89"/>
      <c r="AU791" s="89"/>
      <c r="AV791" s="89"/>
      <c r="AW791" s="89"/>
      <c r="AX791" s="89"/>
      <c r="AY791" s="89"/>
    </row>
    <row r="792" spans="1:51" s="47" customFormat="1" x14ac:dyDescent="0.35">
      <c r="A792" s="133"/>
      <c r="B792" s="136"/>
      <c r="C792" s="134"/>
      <c r="E792" s="137"/>
      <c r="F792" s="135"/>
      <c r="AR792" s="89"/>
      <c r="AS792" s="89"/>
      <c r="AT792" s="89"/>
      <c r="AU792" s="89"/>
      <c r="AV792" s="89"/>
      <c r="AW792" s="89"/>
      <c r="AX792" s="89"/>
      <c r="AY792" s="89"/>
    </row>
    <row r="793" spans="1:51" s="47" customFormat="1" x14ac:dyDescent="0.35">
      <c r="A793" s="133"/>
      <c r="B793" s="136"/>
      <c r="C793" s="134"/>
      <c r="E793" s="137"/>
      <c r="F793" s="135"/>
      <c r="AR793" s="89"/>
      <c r="AS793" s="89"/>
      <c r="AT793" s="89"/>
      <c r="AU793" s="89"/>
      <c r="AV793" s="89"/>
      <c r="AW793" s="89"/>
      <c r="AX793" s="89"/>
      <c r="AY793" s="89"/>
    </row>
    <row r="794" spans="1:51" s="47" customFormat="1" x14ac:dyDescent="0.35">
      <c r="A794" s="133"/>
      <c r="B794" s="136"/>
      <c r="C794" s="134"/>
      <c r="E794" s="137"/>
      <c r="F794" s="135"/>
      <c r="AR794" s="89"/>
      <c r="AS794" s="89"/>
      <c r="AT794" s="89"/>
      <c r="AU794" s="89"/>
      <c r="AV794" s="89"/>
      <c r="AW794" s="89"/>
      <c r="AX794" s="89"/>
      <c r="AY794" s="89"/>
    </row>
    <row r="795" spans="1:51" s="47" customFormat="1" x14ac:dyDescent="0.35">
      <c r="A795" s="133"/>
      <c r="B795" s="136"/>
      <c r="C795" s="134"/>
      <c r="E795" s="137"/>
      <c r="F795" s="135"/>
      <c r="AR795" s="89"/>
      <c r="AS795" s="89"/>
      <c r="AT795" s="89"/>
      <c r="AU795" s="89"/>
      <c r="AV795" s="89"/>
      <c r="AW795" s="89"/>
      <c r="AX795" s="89"/>
      <c r="AY795" s="89"/>
    </row>
    <row r="796" spans="1:51" s="47" customFormat="1" x14ac:dyDescent="0.35">
      <c r="A796" s="133"/>
      <c r="B796" s="136"/>
      <c r="C796" s="134"/>
      <c r="E796" s="137"/>
      <c r="F796" s="135"/>
      <c r="AR796" s="89"/>
      <c r="AS796" s="89"/>
      <c r="AT796" s="89"/>
      <c r="AU796" s="89"/>
      <c r="AV796" s="89"/>
      <c r="AW796" s="89"/>
      <c r="AX796" s="89"/>
      <c r="AY796" s="89"/>
    </row>
    <row r="797" spans="1:51" s="47" customFormat="1" x14ac:dyDescent="0.35">
      <c r="A797" s="133"/>
      <c r="B797" s="136"/>
      <c r="C797" s="134"/>
      <c r="E797" s="137"/>
      <c r="F797" s="135"/>
      <c r="AR797" s="89"/>
      <c r="AS797" s="89"/>
      <c r="AT797" s="89"/>
      <c r="AU797" s="89"/>
      <c r="AV797" s="89"/>
      <c r="AW797" s="89"/>
      <c r="AX797" s="89"/>
      <c r="AY797" s="89"/>
    </row>
    <row r="798" spans="1:51" s="47" customFormat="1" x14ac:dyDescent="0.35">
      <c r="A798" s="133"/>
      <c r="B798" s="136"/>
      <c r="C798" s="134"/>
      <c r="E798" s="137"/>
      <c r="F798" s="135"/>
      <c r="AR798" s="89"/>
      <c r="AS798" s="89"/>
      <c r="AT798" s="89"/>
      <c r="AU798" s="89"/>
      <c r="AV798" s="89"/>
      <c r="AW798" s="89"/>
      <c r="AX798" s="89"/>
      <c r="AY798" s="89"/>
    </row>
    <row r="799" spans="1:51" s="47" customFormat="1" x14ac:dyDescent="0.35">
      <c r="A799" s="133"/>
      <c r="B799" s="136"/>
      <c r="C799" s="134"/>
      <c r="E799" s="137"/>
      <c r="F799" s="135"/>
      <c r="AR799" s="89"/>
      <c r="AS799" s="89"/>
      <c r="AT799" s="89"/>
      <c r="AU799" s="89"/>
      <c r="AV799" s="89"/>
      <c r="AW799" s="89"/>
      <c r="AX799" s="89"/>
      <c r="AY799" s="89"/>
    </row>
    <row r="800" spans="1:51" s="47" customFormat="1" x14ac:dyDescent="0.35">
      <c r="A800" s="133"/>
      <c r="B800" s="136"/>
      <c r="C800" s="134"/>
      <c r="E800" s="137"/>
      <c r="F800" s="135"/>
      <c r="AR800" s="89"/>
      <c r="AS800" s="89"/>
      <c r="AT800" s="89"/>
      <c r="AU800" s="89"/>
      <c r="AV800" s="89"/>
      <c r="AW800" s="89"/>
      <c r="AX800" s="89"/>
      <c r="AY800" s="89"/>
    </row>
    <row r="801" spans="1:51" s="47" customFormat="1" x14ac:dyDescent="0.35">
      <c r="A801" s="133"/>
      <c r="B801" s="136"/>
      <c r="C801" s="134"/>
      <c r="E801" s="137"/>
      <c r="F801" s="135"/>
      <c r="AR801" s="89"/>
      <c r="AS801" s="89"/>
      <c r="AT801" s="89"/>
      <c r="AU801" s="89"/>
      <c r="AV801" s="89"/>
      <c r="AW801" s="89"/>
      <c r="AX801" s="89"/>
      <c r="AY801" s="89"/>
    </row>
    <row r="802" spans="1:51" s="47" customFormat="1" x14ac:dyDescent="0.35">
      <c r="A802" s="133"/>
      <c r="B802" s="136"/>
      <c r="C802" s="134"/>
      <c r="E802" s="137"/>
      <c r="F802" s="135"/>
      <c r="AR802" s="89"/>
      <c r="AS802" s="89"/>
      <c r="AT802" s="89"/>
      <c r="AU802" s="89"/>
      <c r="AV802" s="89"/>
      <c r="AW802" s="89"/>
      <c r="AX802" s="89"/>
      <c r="AY802" s="89"/>
    </row>
    <row r="803" spans="1:51" s="47" customFormat="1" x14ac:dyDescent="0.35">
      <c r="A803" s="133"/>
      <c r="B803" s="136"/>
      <c r="C803" s="134"/>
      <c r="E803" s="137"/>
      <c r="F803" s="135"/>
      <c r="AR803" s="89"/>
      <c r="AS803" s="89"/>
      <c r="AT803" s="89"/>
      <c r="AU803" s="89"/>
      <c r="AV803" s="89"/>
      <c r="AW803" s="89"/>
      <c r="AX803" s="89"/>
      <c r="AY803" s="89"/>
    </row>
    <row r="804" spans="1:51" s="47" customFormat="1" x14ac:dyDescent="0.35">
      <c r="A804" s="133"/>
      <c r="B804" s="136"/>
      <c r="C804" s="134"/>
      <c r="E804" s="137"/>
      <c r="F804" s="135"/>
      <c r="AR804" s="89"/>
      <c r="AS804" s="89"/>
      <c r="AT804" s="89"/>
      <c r="AU804" s="89"/>
      <c r="AV804" s="89"/>
      <c r="AW804" s="89"/>
      <c r="AX804" s="89"/>
      <c r="AY804" s="89"/>
    </row>
    <row r="805" spans="1:51" s="47" customFormat="1" x14ac:dyDescent="0.35">
      <c r="A805" s="133"/>
      <c r="B805" s="136"/>
      <c r="C805" s="134"/>
      <c r="E805" s="137"/>
      <c r="F805" s="135"/>
      <c r="AR805" s="89"/>
      <c r="AS805" s="89"/>
      <c r="AT805" s="89"/>
      <c r="AU805" s="89"/>
      <c r="AV805" s="89"/>
      <c r="AW805" s="89"/>
      <c r="AX805" s="89"/>
      <c r="AY805" s="89"/>
    </row>
    <row r="806" spans="1:51" s="47" customFormat="1" x14ac:dyDescent="0.35">
      <c r="A806" s="133"/>
      <c r="B806" s="136"/>
      <c r="C806" s="134"/>
      <c r="E806" s="137"/>
      <c r="F806" s="135"/>
      <c r="AR806" s="89"/>
      <c r="AS806" s="89"/>
      <c r="AT806" s="89"/>
      <c r="AU806" s="89"/>
      <c r="AV806" s="89"/>
      <c r="AW806" s="89"/>
      <c r="AX806" s="89"/>
      <c r="AY806" s="89"/>
    </row>
    <row r="807" spans="1:51" s="47" customFormat="1" x14ac:dyDescent="0.35">
      <c r="A807" s="133"/>
      <c r="B807" s="136"/>
      <c r="C807" s="134"/>
      <c r="E807" s="137"/>
      <c r="F807" s="135"/>
      <c r="AR807" s="89"/>
      <c r="AS807" s="89"/>
      <c r="AT807" s="89"/>
      <c r="AU807" s="89"/>
      <c r="AV807" s="89"/>
      <c r="AW807" s="89"/>
      <c r="AX807" s="89"/>
      <c r="AY807" s="89"/>
    </row>
    <row r="808" spans="1:51" s="47" customFormat="1" x14ac:dyDescent="0.35">
      <c r="A808" s="133"/>
      <c r="B808" s="136"/>
      <c r="C808" s="134"/>
      <c r="E808" s="137"/>
      <c r="F808" s="135"/>
      <c r="AR808" s="89"/>
      <c r="AS808" s="89"/>
      <c r="AT808" s="89"/>
      <c r="AU808" s="89"/>
      <c r="AV808" s="89"/>
      <c r="AW808" s="89"/>
      <c r="AX808" s="89"/>
      <c r="AY808" s="89"/>
    </row>
    <row r="809" spans="1:51" s="47" customFormat="1" x14ac:dyDescent="0.35">
      <c r="A809" s="133"/>
      <c r="B809" s="136"/>
      <c r="C809" s="134"/>
      <c r="E809" s="137"/>
      <c r="F809" s="135"/>
      <c r="AR809" s="89"/>
      <c r="AS809" s="89"/>
      <c r="AT809" s="89"/>
      <c r="AU809" s="89"/>
      <c r="AV809" s="89"/>
      <c r="AW809" s="89"/>
      <c r="AX809" s="89"/>
      <c r="AY809" s="89"/>
    </row>
    <row r="810" spans="1:51" s="47" customFormat="1" x14ac:dyDescent="0.35">
      <c r="A810" s="133"/>
      <c r="B810" s="136"/>
      <c r="C810" s="134"/>
      <c r="E810" s="137"/>
      <c r="F810" s="135"/>
      <c r="AR810" s="89"/>
      <c r="AS810" s="89"/>
      <c r="AT810" s="89"/>
      <c r="AU810" s="89"/>
      <c r="AV810" s="89"/>
      <c r="AW810" s="89"/>
      <c r="AX810" s="89"/>
      <c r="AY810" s="89"/>
    </row>
    <row r="811" spans="1:51" s="47" customFormat="1" x14ac:dyDescent="0.35">
      <c r="A811" s="133"/>
      <c r="B811" s="136"/>
      <c r="C811" s="134"/>
      <c r="E811" s="137"/>
      <c r="F811" s="135"/>
      <c r="AR811" s="89"/>
      <c r="AS811" s="89"/>
      <c r="AT811" s="89"/>
      <c r="AU811" s="89"/>
      <c r="AV811" s="89"/>
      <c r="AW811" s="89"/>
      <c r="AX811" s="89"/>
      <c r="AY811" s="89"/>
    </row>
    <row r="812" spans="1:51" s="47" customFormat="1" x14ac:dyDescent="0.35">
      <c r="A812" s="133"/>
      <c r="B812" s="136"/>
      <c r="C812" s="134"/>
      <c r="E812" s="137"/>
      <c r="F812" s="135"/>
      <c r="AR812" s="89"/>
      <c r="AS812" s="89"/>
      <c r="AT812" s="89"/>
      <c r="AU812" s="89"/>
      <c r="AV812" s="89"/>
      <c r="AW812" s="89"/>
      <c r="AX812" s="89"/>
      <c r="AY812" s="89"/>
    </row>
    <row r="813" spans="1:51" s="47" customFormat="1" x14ac:dyDescent="0.35">
      <c r="A813" s="133"/>
      <c r="B813" s="136"/>
      <c r="C813" s="134"/>
      <c r="E813" s="137"/>
      <c r="F813" s="135"/>
      <c r="AR813" s="89"/>
      <c r="AS813" s="89"/>
      <c r="AT813" s="89"/>
      <c r="AU813" s="89"/>
      <c r="AV813" s="89"/>
      <c r="AW813" s="89"/>
      <c r="AX813" s="89"/>
      <c r="AY813" s="89"/>
    </row>
    <row r="814" spans="1:51" s="47" customFormat="1" x14ac:dyDescent="0.35">
      <c r="A814" s="133"/>
      <c r="B814" s="136"/>
      <c r="C814" s="134"/>
      <c r="E814" s="137"/>
      <c r="F814" s="135"/>
      <c r="AR814" s="89"/>
      <c r="AS814" s="89"/>
      <c r="AT814" s="89"/>
      <c r="AU814" s="89"/>
      <c r="AV814" s="89"/>
      <c r="AW814" s="89"/>
      <c r="AX814" s="89"/>
      <c r="AY814" s="89"/>
    </row>
    <row r="815" spans="1:51" s="47" customFormat="1" x14ac:dyDescent="0.35">
      <c r="A815" s="133"/>
      <c r="B815" s="136"/>
      <c r="C815" s="134"/>
      <c r="E815" s="137"/>
      <c r="F815" s="135"/>
      <c r="AR815" s="89"/>
      <c r="AS815" s="89"/>
      <c r="AT815" s="89"/>
      <c r="AU815" s="89"/>
      <c r="AV815" s="89"/>
      <c r="AW815" s="89"/>
      <c r="AX815" s="89"/>
      <c r="AY815" s="89"/>
    </row>
    <row r="816" spans="1:51" s="47" customFormat="1" x14ac:dyDescent="0.35">
      <c r="A816" s="133"/>
      <c r="B816" s="136"/>
      <c r="C816" s="134"/>
      <c r="E816" s="137"/>
      <c r="F816" s="135"/>
      <c r="AR816" s="89"/>
      <c r="AS816" s="89"/>
      <c r="AT816" s="89"/>
      <c r="AU816" s="89"/>
      <c r="AV816" s="89"/>
      <c r="AW816" s="89"/>
      <c r="AX816" s="89"/>
      <c r="AY816" s="89"/>
    </row>
    <row r="817" spans="1:51" s="47" customFormat="1" x14ac:dyDescent="0.35">
      <c r="A817" s="133"/>
      <c r="B817" s="136"/>
      <c r="C817" s="134"/>
      <c r="E817" s="137"/>
      <c r="F817" s="135"/>
      <c r="AR817" s="89"/>
      <c r="AS817" s="89"/>
      <c r="AT817" s="89"/>
      <c r="AU817" s="89"/>
      <c r="AV817" s="89"/>
      <c r="AW817" s="89"/>
      <c r="AX817" s="89"/>
      <c r="AY817" s="89"/>
    </row>
    <row r="818" spans="1:51" s="47" customFormat="1" x14ac:dyDescent="0.35">
      <c r="A818" s="133"/>
      <c r="B818" s="136"/>
      <c r="C818" s="134"/>
      <c r="E818" s="137"/>
      <c r="F818" s="135"/>
      <c r="AR818" s="89"/>
      <c r="AS818" s="89"/>
      <c r="AT818" s="89"/>
      <c r="AU818" s="89"/>
      <c r="AV818" s="89"/>
      <c r="AW818" s="89"/>
      <c r="AX818" s="89"/>
      <c r="AY818" s="89"/>
    </row>
    <row r="819" spans="1:51" s="47" customFormat="1" x14ac:dyDescent="0.35">
      <c r="A819" s="133"/>
      <c r="B819" s="136"/>
      <c r="C819" s="134"/>
      <c r="E819" s="137"/>
      <c r="F819" s="135"/>
      <c r="AR819" s="89"/>
      <c r="AS819" s="89"/>
      <c r="AT819" s="89"/>
      <c r="AU819" s="89"/>
      <c r="AV819" s="89"/>
      <c r="AW819" s="89"/>
      <c r="AX819" s="89"/>
      <c r="AY819" s="89"/>
    </row>
    <row r="820" spans="1:51" s="47" customFormat="1" x14ac:dyDescent="0.35">
      <c r="A820" s="133"/>
      <c r="B820" s="136"/>
      <c r="C820" s="134"/>
      <c r="E820" s="137"/>
      <c r="F820" s="135"/>
      <c r="AR820" s="89"/>
      <c r="AS820" s="89"/>
      <c r="AT820" s="89"/>
      <c r="AU820" s="89"/>
      <c r="AV820" s="89"/>
      <c r="AW820" s="89"/>
      <c r="AX820" s="89"/>
      <c r="AY820" s="89"/>
    </row>
    <row r="821" spans="1:51" s="47" customFormat="1" x14ac:dyDescent="0.35">
      <c r="A821" s="133"/>
      <c r="B821" s="136"/>
      <c r="C821" s="134"/>
      <c r="E821" s="137"/>
      <c r="F821" s="135"/>
      <c r="AR821" s="89"/>
      <c r="AS821" s="89"/>
      <c r="AT821" s="89"/>
      <c r="AU821" s="89"/>
      <c r="AV821" s="89"/>
      <c r="AW821" s="89"/>
      <c r="AX821" s="89"/>
      <c r="AY821" s="89"/>
    </row>
    <row r="822" spans="1:51" s="47" customFormat="1" x14ac:dyDescent="0.35">
      <c r="A822" s="133"/>
      <c r="B822" s="136"/>
      <c r="C822" s="134"/>
      <c r="E822" s="137"/>
      <c r="F822" s="135"/>
      <c r="AR822" s="89"/>
      <c r="AS822" s="89"/>
      <c r="AT822" s="89"/>
      <c r="AU822" s="89"/>
      <c r="AV822" s="89"/>
      <c r="AW822" s="89"/>
      <c r="AX822" s="89"/>
      <c r="AY822" s="89"/>
    </row>
    <row r="823" spans="1:51" s="47" customFormat="1" x14ac:dyDescent="0.35">
      <c r="A823" s="133"/>
      <c r="B823" s="136"/>
      <c r="C823" s="134"/>
      <c r="E823" s="137"/>
      <c r="F823" s="135"/>
      <c r="AR823" s="89"/>
      <c r="AS823" s="89"/>
      <c r="AT823" s="89"/>
      <c r="AU823" s="89"/>
      <c r="AV823" s="89"/>
      <c r="AW823" s="89"/>
      <c r="AX823" s="89"/>
      <c r="AY823" s="89"/>
    </row>
    <row r="824" spans="1:51" s="47" customFormat="1" x14ac:dyDescent="0.35">
      <c r="A824" s="133"/>
      <c r="B824" s="136"/>
      <c r="C824" s="134"/>
      <c r="E824" s="137"/>
      <c r="F824" s="135"/>
      <c r="AR824" s="89"/>
      <c r="AS824" s="89"/>
      <c r="AT824" s="89"/>
      <c r="AU824" s="89"/>
      <c r="AV824" s="89"/>
      <c r="AW824" s="89"/>
      <c r="AX824" s="89"/>
      <c r="AY824" s="89"/>
    </row>
    <row r="825" spans="1:51" s="47" customFormat="1" x14ac:dyDescent="0.35">
      <c r="A825" s="133"/>
      <c r="B825" s="136"/>
      <c r="C825" s="134"/>
      <c r="E825" s="137"/>
      <c r="F825" s="135"/>
      <c r="AR825" s="89"/>
      <c r="AS825" s="89"/>
      <c r="AT825" s="89"/>
      <c r="AU825" s="89"/>
      <c r="AV825" s="89"/>
      <c r="AW825" s="89"/>
      <c r="AX825" s="89"/>
      <c r="AY825" s="89"/>
    </row>
    <row r="826" spans="1:51" s="47" customFormat="1" x14ac:dyDescent="0.35">
      <c r="A826" s="133"/>
      <c r="B826" s="136"/>
      <c r="C826" s="134"/>
      <c r="E826" s="137"/>
      <c r="F826" s="135"/>
      <c r="AR826" s="89"/>
      <c r="AS826" s="89"/>
      <c r="AT826" s="89"/>
      <c r="AU826" s="89"/>
      <c r="AV826" s="89"/>
      <c r="AW826" s="89"/>
      <c r="AX826" s="89"/>
      <c r="AY826" s="89"/>
    </row>
    <row r="827" spans="1:51" s="47" customFormat="1" x14ac:dyDescent="0.35">
      <c r="A827" s="133"/>
      <c r="B827" s="136"/>
      <c r="C827" s="134"/>
      <c r="E827" s="137"/>
      <c r="F827" s="135"/>
      <c r="AR827" s="89"/>
      <c r="AS827" s="89"/>
      <c r="AT827" s="89"/>
      <c r="AU827" s="89"/>
      <c r="AV827" s="89"/>
      <c r="AW827" s="89"/>
      <c r="AX827" s="89"/>
      <c r="AY827" s="89"/>
    </row>
    <row r="828" spans="1:51" s="47" customFormat="1" x14ac:dyDescent="0.35">
      <c r="A828" s="133"/>
      <c r="B828" s="136"/>
      <c r="C828" s="134"/>
      <c r="E828" s="137"/>
      <c r="F828" s="135"/>
      <c r="AR828" s="89"/>
      <c r="AS828" s="89"/>
      <c r="AT828" s="89"/>
      <c r="AU828" s="89"/>
      <c r="AV828" s="89"/>
      <c r="AW828" s="89"/>
      <c r="AX828" s="89"/>
      <c r="AY828" s="89"/>
    </row>
    <row r="829" spans="1:51" s="47" customFormat="1" x14ac:dyDescent="0.35">
      <c r="A829" s="133"/>
      <c r="B829" s="136"/>
      <c r="C829" s="134"/>
      <c r="E829" s="137"/>
      <c r="F829" s="135"/>
      <c r="AR829" s="89"/>
      <c r="AS829" s="89"/>
      <c r="AT829" s="89"/>
      <c r="AU829" s="89"/>
      <c r="AV829" s="89"/>
      <c r="AW829" s="89"/>
      <c r="AX829" s="89"/>
      <c r="AY829" s="89"/>
    </row>
    <row r="830" spans="1:51" s="47" customFormat="1" x14ac:dyDescent="0.35">
      <c r="A830" s="133"/>
      <c r="B830" s="136"/>
      <c r="C830" s="134"/>
      <c r="E830" s="137"/>
      <c r="F830" s="135"/>
      <c r="AR830" s="89"/>
      <c r="AS830" s="89"/>
      <c r="AT830" s="89"/>
      <c r="AU830" s="89"/>
      <c r="AV830" s="89"/>
      <c r="AW830" s="89"/>
      <c r="AX830" s="89"/>
      <c r="AY830" s="89"/>
    </row>
    <row r="831" spans="1:51" s="47" customFormat="1" x14ac:dyDescent="0.35">
      <c r="A831" s="133"/>
      <c r="B831" s="136"/>
      <c r="C831" s="134"/>
      <c r="E831" s="137"/>
      <c r="F831" s="135"/>
      <c r="AR831" s="89"/>
      <c r="AS831" s="89"/>
      <c r="AT831" s="89"/>
      <c r="AU831" s="89"/>
      <c r="AV831" s="89"/>
      <c r="AW831" s="89"/>
      <c r="AX831" s="89"/>
      <c r="AY831" s="89"/>
    </row>
    <row r="832" spans="1:51" s="47" customFormat="1" x14ac:dyDescent="0.35">
      <c r="A832" s="133"/>
      <c r="B832" s="136"/>
      <c r="C832" s="134"/>
      <c r="E832" s="137"/>
      <c r="F832" s="135"/>
      <c r="AR832" s="89"/>
      <c r="AS832" s="89"/>
      <c r="AT832" s="89"/>
      <c r="AU832" s="89"/>
      <c r="AV832" s="89"/>
      <c r="AW832" s="89"/>
      <c r="AX832" s="89"/>
      <c r="AY832" s="89"/>
    </row>
    <row r="833" spans="1:51" s="47" customFormat="1" x14ac:dyDescent="0.35">
      <c r="A833" s="133"/>
      <c r="B833" s="136"/>
      <c r="C833" s="134"/>
      <c r="E833" s="137"/>
      <c r="F833" s="135"/>
      <c r="AR833" s="89"/>
      <c r="AS833" s="89"/>
      <c r="AT833" s="89"/>
      <c r="AU833" s="89"/>
      <c r="AV833" s="89"/>
      <c r="AW833" s="89"/>
      <c r="AX833" s="89"/>
      <c r="AY833" s="89"/>
    </row>
    <row r="834" spans="1:51" s="47" customFormat="1" x14ac:dyDescent="0.35">
      <c r="A834" s="133"/>
      <c r="B834" s="136"/>
      <c r="C834" s="134"/>
      <c r="E834" s="137"/>
      <c r="F834" s="135"/>
      <c r="AR834" s="89"/>
      <c r="AS834" s="89"/>
      <c r="AT834" s="89"/>
      <c r="AU834" s="89"/>
      <c r="AV834" s="89"/>
      <c r="AW834" s="89"/>
      <c r="AX834" s="89"/>
      <c r="AY834" s="89"/>
    </row>
    <row r="835" spans="1:51" s="47" customFormat="1" x14ac:dyDescent="0.35">
      <c r="A835" s="133"/>
      <c r="B835" s="136"/>
      <c r="C835" s="134"/>
      <c r="E835" s="137"/>
      <c r="F835" s="135"/>
      <c r="AR835" s="89"/>
      <c r="AS835" s="89"/>
      <c r="AT835" s="89"/>
      <c r="AU835" s="89"/>
      <c r="AV835" s="89"/>
      <c r="AW835" s="89"/>
      <c r="AX835" s="89"/>
      <c r="AY835" s="89"/>
    </row>
    <row r="836" spans="1:51" s="47" customFormat="1" x14ac:dyDescent="0.35">
      <c r="A836" s="133"/>
      <c r="B836" s="136"/>
      <c r="C836" s="134"/>
      <c r="E836" s="137"/>
      <c r="F836" s="135"/>
      <c r="AR836" s="89"/>
      <c r="AS836" s="89"/>
      <c r="AT836" s="89"/>
      <c r="AU836" s="89"/>
      <c r="AV836" s="89"/>
      <c r="AW836" s="89"/>
      <c r="AX836" s="89"/>
      <c r="AY836" s="89"/>
    </row>
    <row r="837" spans="1:51" s="47" customFormat="1" x14ac:dyDescent="0.35">
      <c r="A837" s="133"/>
      <c r="B837" s="136"/>
      <c r="C837" s="134"/>
      <c r="E837" s="137"/>
      <c r="F837" s="135"/>
      <c r="AR837" s="89"/>
      <c r="AS837" s="89"/>
      <c r="AT837" s="89"/>
      <c r="AU837" s="89"/>
      <c r="AV837" s="89"/>
      <c r="AW837" s="89"/>
      <c r="AX837" s="89"/>
      <c r="AY837" s="89"/>
    </row>
    <row r="838" spans="1:51" s="47" customFormat="1" x14ac:dyDescent="0.35">
      <c r="A838" s="133"/>
      <c r="B838" s="136"/>
      <c r="C838" s="134"/>
      <c r="E838" s="137"/>
      <c r="F838" s="135"/>
      <c r="AR838" s="89"/>
      <c r="AS838" s="89"/>
      <c r="AT838" s="89"/>
      <c r="AU838" s="89"/>
      <c r="AV838" s="89"/>
      <c r="AW838" s="89"/>
      <c r="AX838" s="89"/>
      <c r="AY838" s="89"/>
    </row>
    <row r="839" spans="1:51" s="47" customFormat="1" x14ac:dyDescent="0.35">
      <c r="A839" s="133"/>
      <c r="B839" s="136"/>
      <c r="C839" s="134"/>
      <c r="E839" s="137"/>
      <c r="F839" s="135"/>
      <c r="AR839" s="89"/>
      <c r="AS839" s="89"/>
      <c r="AT839" s="89"/>
      <c r="AU839" s="89"/>
      <c r="AV839" s="89"/>
      <c r="AW839" s="89"/>
      <c r="AX839" s="89"/>
      <c r="AY839" s="89"/>
    </row>
    <row r="840" spans="1:51" s="47" customFormat="1" x14ac:dyDescent="0.35">
      <c r="A840" s="133"/>
      <c r="B840" s="136"/>
      <c r="C840" s="134"/>
      <c r="E840" s="137"/>
      <c r="F840" s="135"/>
      <c r="AR840" s="89"/>
      <c r="AS840" s="89"/>
      <c r="AT840" s="89"/>
      <c r="AU840" s="89"/>
      <c r="AV840" s="89"/>
      <c r="AW840" s="89"/>
      <c r="AX840" s="89"/>
      <c r="AY840" s="89"/>
    </row>
    <row r="841" spans="1:51" s="47" customFormat="1" x14ac:dyDescent="0.35">
      <c r="A841" s="133"/>
      <c r="B841" s="136"/>
      <c r="C841" s="134"/>
      <c r="E841" s="137"/>
      <c r="F841" s="135"/>
      <c r="AR841" s="89"/>
      <c r="AS841" s="89"/>
      <c r="AT841" s="89"/>
      <c r="AU841" s="89"/>
      <c r="AV841" s="89"/>
      <c r="AW841" s="89"/>
      <c r="AX841" s="89"/>
      <c r="AY841" s="89"/>
    </row>
    <row r="842" spans="1:51" s="47" customFormat="1" x14ac:dyDescent="0.35">
      <c r="A842" s="133"/>
      <c r="B842" s="136"/>
      <c r="C842" s="134"/>
      <c r="E842" s="137"/>
      <c r="F842" s="135"/>
      <c r="AR842" s="89"/>
      <c r="AS842" s="89"/>
      <c r="AT842" s="89"/>
      <c r="AU842" s="89"/>
      <c r="AV842" s="89"/>
      <c r="AW842" s="89"/>
      <c r="AX842" s="89"/>
      <c r="AY842" s="89"/>
    </row>
    <row r="843" spans="1:51" s="47" customFormat="1" x14ac:dyDescent="0.35">
      <c r="A843" s="133"/>
      <c r="B843" s="136"/>
      <c r="C843" s="134"/>
      <c r="E843" s="137"/>
      <c r="F843" s="135"/>
      <c r="AR843" s="89"/>
      <c r="AS843" s="89"/>
      <c r="AT843" s="89"/>
      <c r="AU843" s="89"/>
      <c r="AV843" s="89"/>
      <c r="AW843" s="89"/>
      <c r="AX843" s="89"/>
      <c r="AY843" s="89"/>
    </row>
    <row r="844" spans="1:51" s="47" customFormat="1" x14ac:dyDescent="0.35">
      <c r="A844" s="133"/>
      <c r="B844" s="136"/>
      <c r="C844" s="134"/>
      <c r="E844" s="137"/>
      <c r="F844" s="135"/>
      <c r="AR844" s="89"/>
      <c r="AS844" s="89"/>
      <c r="AT844" s="89"/>
      <c r="AU844" s="89"/>
      <c r="AV844" s="89"/>
      <c r="AW844" s="89"/>
      <c r="AX844" s="89"/>
      <c r="AY844" s="89"/>
    </row>
    <row r="845" spans="1:51" s="47" customFormat="1" x14ac:dyDescent="0.35">
      <c r="A845" s="133"/>
      <c r="B845" s="136"/>
      <c r="C845" s="134"/>
      <c r="E845" s="137"/>
      <c r="F845" s="135"/>
      <c r="AR845" s="89"/>
      <c r="AS845" s="89"/>
      <c r="AT845" s="89"/>
      <c r="AU845" s="89"/>
      <c r="AV845" s="89"/>
      <c r="AW845" s="89"/>
      <c r="AX845" s="89"/>
      <c r="AY845" s="89"/>
    </row>
    <row r="846" spans="1:51" s="47" customFormat="1" x14ac:dyDescent="0.35">
      <c r="A846" s="133"/>
      <c r="B846" s="136"/>
      <c r="C846" s="134"/>
      <c r="E846" s="137"/>
      <c r="F846" s="135"/>
      <c r="AR846" s="89"/>
      <c r="AS846" s="89"/>
      <c r="AT846" s="89"/>
      <c r="AU846" s="89"/>
      <c r="AV846" s="89"/>
      <c r="AW846" s="89"/>
      <c r="AX846" s="89"/>
      <c r="AY846" s="89"/>
    </row>
    <row r="847" spans="1:51" s="47" customFormat="1" x14ac:dyDescent="0.35">
      <c r="A847" s="133"/>
      <c r="B847" s="136"/>
      <c r="C847" s="134"/>
      <c r="E847" s="137"/>
      <c r="F847" s="135"/>
      <c r="AR847" s="89"/>
      <c r="AS847" s="89"/>
      <c r="AT847" s="89"/>
      <c r="AU847" s="89"/>
      <c r="AV847" s="89"/>
      <c r="AW847" s="89"/>
      <c r="AX847" s="89"/>
      <c r="AY847" s="89"/>
    </row>
    <row r="848" spans="1:51" s="47" customFormat="1" x14ac:dyDescent="0.35">
      <c r="A848" s="133"/>
      <c r="B848" s="136"/>
      <c r="C848" s="134"/>
      <c r="E848" s="137"/>
      <c r="F848" s="135"/>
      <c r="AR848" s="89"/>
      <c r="AS848" s="89"/>
      <c r="AT848" s="89"/>
      <c r="AU848" s="89"/>
      <c r="AV848" s="89"/>
      <c r="AW848" s="89"/>
      <c r="AX848" s="89"/>
      <c r="AY848" s="89"/>
    </row>
    <row r="849" spans="1:51" s="47" customFormat="1" x14ac:dyDescent="0.35">
      <c r="A849" s="133"/>
      <c r="B849" s="136"/>
      <c r="C849" s="134"/>
      <c r="E849" s="137"/>
      <c r="F849" s="135"/>
      <c r="AR849" s="89"/>
      <c r="AS849" s="89"/>
      <c r="AT849" s="89"/>
      <c r="AU849" s="89"/>
      <c r="AV849" s="89"/>
      <c r="AW849" s="89"/>
      <c r="AX849" s="89"/>
      <c r="AY849" s="89"/>
    </row>
    <row r="850" spans="1:51" s="47" customFormat="1" x14ac:dyDescent="0.35">
      <c r="A850" s="133"/>
      <c r="B850" s="136"/>
      <c r="C850" s="134"/>
      <c r="E850" s="137"/>
      <c r="F850" s="135"/>
      <c r="AR850" s="89"/>
      <c r="AS850" s="89"/>
      <c r="AT850" s="89"/>
      <c r="AU850" s="89"/>
      <c r="AV850" s="89"/>
      <c r="AW850" s="89"/>
      <c r="AX850" s="89"/>
      <c r="AY850" s="89"/>
    </row>
    <row r="851" spans="1:51" s="47" customFormat="1" x14ac:dyDescent="0.35">
      <c r="A851" s="133"/>
      <c r="B851" s="136"/>
      <c r="C851" s="134"/>
      <c r="E851" s="137"/>
      <c r="F851" s="135"/>
      <c r="AR851" s="89"/>
      <c r="AS851" s="89"/>
      <c r="AT851" s="89"/>
      <c r="AU851" s="89"/>
      <c r="AV851" s="89"/>
      <c r="AW851" s="89"/>
      <c r="AX851" s="89"/>
      <c r="AY851" s="89"/>
    </row>
    <row r="852" spans="1:51" s="47" customFormat="1" x14ac:dyDescent="0.35">
      <c r="A852" s="133"/>
      <c r="B852" s="136"/>
      <c r="C852" s="134"/>
      <c r="E852" s="137"/>
      <c r="F852" s="135"/>
      <c r="AR852" s="89"/>
      <c r="AS852" s="89"/>
      <c r="AT852" s="89"/>
      <c r="AU852" s="89"/>
      <c r="AV852" s="89"/>
      <c r="AW852" s="89"/>
      <c r="AX852" s="89"/>
      <c r="AY852" s="89"/>
    </row>
    <row r="853" spans="1:51" s="47" customFormat="1" x14ac:dyDescent="0.35">
      <c r="A853" s="133"/>
      <c r="B853" s="136"/>
      <c r="C853" s="134"/>
      <c r="E853" s="137"/>
      <c r="F853" s="135"/>
      <c r="AR853" s="89"/>
      <c r="AS853" s="89"/>
      <c r="AT853" s="89"/>
      <c r="AU853" s="89"/>
      <c r="AV853" s="89"/>
      <c r="AW853" s="89"/>
      <c r="AX853" s="89"/>
      <c r="AY853" s="89"/>
    </row>
    <row r="854" spans="1:51" s="47" customFormat="1" x14ac:dyDescent="0.35">
      <c r="A854" s="133"/>
      <c r="B854" s="136"/>
      <c r="C854" s="134"/>
      <c r="E854" s="137"/>
      <c r="F854" s="135"/>
      <c r="AR854" s="89"/>
      <c r="AS854" s="89"/>
      <c r="AT854" s="89"/>
      <c r="AU854" s="89"/>
      <c r="AV854" s="89"/>
      <c r="AW854" s="89"/>
      <c r="AX854" s="89"/>
      <c r="AY854" s="89"/>
    </row>
    <row r="855" spans="1:51" s="47" customFormat="1" x14ac:dyDescent="0.35">
      <c r="A855" s="133"/>
      <c r="B855" s="136"/>
      <c r="C855" s="134"/>
      <c r="E855" s="137"/>
      <c r="F855" s="135"/>
      <c r="AR855" s="89"/>
      <c r="AS855" s="89"/>
      <c r="AT855" s="89"/>
      <c r="AU855" s="89"/>
      <c r="AV855" s="89"/>
      <c r="AW855" s="89"/>
      <c r="AX855" s="89"/>
      <c r="AY855" s="89"/>
    </row>
    <row r="856" spans="1:51" s="47" customFormat="1" x14ac:dyDescent="0.35">
      <c r="A856" s="133"/>
      <c r="B856" s="136"/>
      <c r="C856" s="134"/>
      <c r="E856" s="137"/>
      <c r="F856" s="135"/>
      <c r="AR856" s="89"/>
      <c r="AS856" s="89"/>
      <c r="AT856" s="89"/>
      <c r="AU856" s="89"/>
      <c r="AV856" s="89"/>
      <c r="AW856" s="89"/>
      <c r="AX856" s="89"/>
      <c r="AY856" s="89"/>
    </row>
    <row r="857" spans="1:51" s="47" customFormat="1" x14ac:dyDescent="0.35">
      <c r="A857" s="133"/>
      <c r="B857" s="136"/>
      <c r="C857" s="134"/>
      <c r="E857" s="137"/>
      <c r="F857" s="135"/>
      <c r="AR857" s="89"/>
      <c r="AS857" s="89"/>
      <c r="AT857" s="89"/>
      <c r="AU857" s="89"/>
      <c r="AV857" s="89"/>
      <c r="AW857" s="89"/>
      <c r="AX857" s="89"/>
      <c r="AY857" s="89"/>
    </row>
    <row r="858" spans="1:51" s="47" customFormat="1" x14ac:dyDescent="0.35">
      <c r="A858" s="133"/>
      <c r="B858" s="136"/>
      <c r="C858" s="134"/>
      <c r="E858" s="137"/>
      <c r="F858" s="135"/>
      <c r="AR858" s="89"/>
      <c r="AS858" s="89"/>
      <c r="AT858" s="89"/>
      <c r="AU858" s="89"/>
      <c r="AV858" s="89"/>
      <c r="AW858" s="89"/>
      <c r="AX858" s="89"/>
      <c r="AY858" s="89"/>
    </row>
    <row r="859" spans="1:51" s="47" customFormat="1" x14ac:dyDescent="0.35">
      <c r="A859" s="133"/>
      <c r="B859" s="136"/>
      <c r="C859" s="134"/>
      <c r="E859" s="137"/>
      <c r="F859" s="135"/>
      <c r="AR859" s="89"/>
      <c r="AS859" s="89"/>
      <c r="AT859" s="89"/>
      <c r="AU859" s="89"/>
      <c r="AV859" s="89"/>
      <c r="AW859" s="89"/>
      <c r="AX859" s="89"/>
      <c r="AY859" s="89"/>
    </row>
    <row r="860" spans="1:51" s="47" customFormat="1" x14ac:dyDescent="0.35">
      <c r="A860" s="133"/>
      <c r="B860" s="136"/>
      <c r="C860" s="134"/>
      <c r="E860" s="137"/>
      <c r="F860" s="135"/>
      <c r="AR860" s="89"/>
      <c r="AS860" s="89"/>
      <c r="AT860" s="89"/>
      <c r="AU860" s="89"/>
      <c r="AV860" s="89"/>
      <c r="AW860" s="89"/>
      <c r="AX860" s="89"/>
      <c r="AY860" s="89"/>
    </row>
    <row r="861" spans="1:51" s="47" customFormat="1" x14ac:dyDescent="0.35">
      <c r="A861" s="133"/>
      <c r="B861" s="136"/>
      <c r="C861" s="134"/>
      <c r="E861" s="137"/>
      <c r="F861" s="135"/>
      <c r="AR861" s="89"/>
      <c r="AS861" s="89"/>
      <c r="AT861" s="89"/>
      <c r="AU861" s="89"/>
      <c r="AV861" s="89"/>
      <c r="AW861" s="89"/>
      <c r="AX861" s="89"/>
      <c r="AY861" s="89"/>
    </row>
    <row r="862" spans="1:51" s="47" customFormat="1" x14ac:dyDescent="0.35">
      <c r="A862" s="133"/>
      <c r="B862" s="136"/>
      <c r="C862" s="134"/>
      <c r="E862" s="137"/>
      <c r="F862" s="135"/>
      <c r="AR862" s="89"/>
      <c r="AS862" s="89"/>
      <c r="AT862" s="89"/>
      <c r="AU862" s="89"/>
      <c r="AV862" s="89"/>
      <c r="AW862" s="89"/>
      <c r="AX862" s="89"/>
      <c r="AY862" s="89"/>
    </row>
    <row r="863" spans="1:51" s="47" customFormat="1" x14ac:dyDescent="0.35">
      <c r="A863" s="133"/>
      <c r="B863" s="136"/>
      <c r="C863" s="134"/>
      <c r="E863" s="137"/>
      <c r="F863" s="135"/>
      <c r="AR863" s="89"/>
      <c r="AS863" s="89"/>
      <c r="AT863" s="89"/>
      <c r="AU863" s="89"/>
      <c r="AV863" s="89"/>
      <c r="AW863" s="89"/>
      <c r="AX863" s="89"/>
      <c r="AY863" s="89"/>
    </row>
    <row r="864" spans="1:51" s="47" customFormat="1" x14ac:dyDescent="0.35">
      <c r="A864" s="133"/>
      <c r="B864" s="136"/>
      <c r="C864" s="134"/>
      <c r="E864" s="137"/>
      <c r="F864" s="135"/>
      <c r="AR864" s="89"/>
      <c r="AS864" s="89"/>
      <c r="AT864" s="89"/>
      <c r="AU864" s="89"/>
      <c r="AV864" s="89"/>
      <c r="AW864" s="89"/>
      <c r="AX864" s="89"/>
      <c r="AY864" s="89"/>
    </row>
    <row r="865" spans="1:51" s="47" customFormat="1" x14ac:dyDescent="0.35">
      <c r="A865" s="133"/>
      <c r="B865" s="136"/>
      <c r="C865" s="134"/>
      <c r="E865" s="137"/>
      <c r="F865" s="135"/>
      <c r="AR865" s="89"/>
      <c r="AS865" s="89"/>
      <c r="AT865" s="89"/>
      <c r="AU865" s="89"/>
      <c r="AV865" s="89"/>
      <c r="AW865" s="89"/>
      <c r="AX865" s="89"/>
      <c r="AY865" s="89"/>
    </row>
    <row r="866" spans="1:51" s="47" customFormat="1" x14ac:dyDescent="0.35">
      <c r="A866" s="133"/>
      <c r="B866" s="136"/>
      <c r="C866" s="134"/>
      <c r="E866" s="137"/>
      <c r="F866" s="135"/>
      <c r="AR866" s="89"/>
      <c r="AS866" s="89"/>
      <c r="AT866" s="89"/>
      <c r="AU866" s="89"/>
      <c r="AV866" s="89"/>
      <c r="AW866" s="89"/>
      <c r="AX866" s="89"/>
      <c r="AY866" s="89"/>
    </row>
    <row r="867" spans="1:51" s="47" customFormat="1" x14ac:dyDescent="0.35">
      <c r="A867" s="133"/>
      <c r="B867" s="136"/>
      <c r="C867" s="134"/>
      <c r="E867" s="137"/>
      <c r="F867" s="135"/>
      <c r="AR867" s="89"/>
      <c r="AS867" s="89"/>
      <c r="AT867" s="89"/>
      <c r="AU867" s="89"/>
      <c r="AV867" s="89"/>
      <c r="AW867" s="89"/>
      <c r="AX867" s="89"/>
      <c r="AY867" s="89"/>
    </row>
    <row r="868" spans="1:51" s="47" customFormat="1" x14ac:dyDescent="0.35">
      <c r="A868" s="133"/>
      <c r="B868" s="136"/>
      <c r="C868" s="134"/>
      <c r="E868" s="137"/>
      <c r="F868" s="135"/>
      <c r="AR868" s="89"/>
      <c r="AS868" s="89"/>
      <c r="AT868" s="89"/>
      <c r="AU868" s="89"/>
      <c r="AV868" s="89"/>
      <c r="AW868" s="89"/>
      <c r="AX868" s="89"/>
      <c r="AY868" s="89"/>
    </row>
    <row r="869" spans="1:51" s="47" customFormat="1" x14ac:dyDescent="0.35">
      <c r="A869" s="133"/>
      <c r="B869" s="136"/>
      <c r="C869" s="134"/>
      <c r="E869" s="137"/>
      <c r="F869" s="135"/>
      <c r="AR869" s="89"/>
      <c r="AS869" s="89"/>
      <c r="AT869" s="89"/>
      <c r="AU869" s="89"/>
      <c r="AV869" s="89"/>
      <c r="AW869" s="89"/>
      <c r="AX869" s="89"/>
      <c r="AY869" s="89"/>
    </row>
    <row r="870" spans="1:51" s="47" customFormat="1" x14ac:dyDescent="0.35">
      <c r="A870" s="133"/>
      <c r="B870" s="136"/>
      <c r="C870" s="134"/>
      <c r="E870" s="137"/>
      <c r="F870" s="135"/>
      <c r="AR870" s="89"/>
      <c r="AS870" s="89"/>
      <c r="AT870" s="89"/>
      <c r="AU870" s="89"/>
      <c r="AV870" s="89"/>
      <c r="AW870" s="89"/>
      <c r="AX870" s="89"/>
      <c r="AY870" s="89"/>
    </row>
    <row r="871" spans="1:51" s="47" customFormat="1" x14ac:dyDescent="0.35">
      <c r="A871" s="133"/>
      <c r="B871" s="136"/>
      <c r="C871" s="134"/>
      <c r="E871" s="137"/>
      <c r="F871" s="135"/>
      <c r="AR871" s="89"/>
      <c r="AS871" s="89"/>
      <c r="AT871" s="89"/>
      <c r="AU871" s="89"/>
      <c r="AV871" s="89"/>
      <c r="AW871" s="89"/>
      <c r="AX871" s="89"/>
      <c r="AY871" s="89"/>
    </row>
    <row r="872" spans="1:51" s="47" customFormat="1" x14ac:dyDescent="0.35">
      <c r="A872" s="133"/>
      <c r="B872" s="136"/>
      <c r="C872" s="134"/>
      <c r="E872" s="137"/>
      <c r="F872" s="135"/>
      <c r="AR872" s="89"/>
      <c r="AS872" s="89"/>
      <c r="AT872" s="89"/>
      <c r="AU872" s="89"/>
      <c r="AV872" s="89"/>
      <c r="AW872" s="89"/>
      <c r="AX872" s="89"/>
      <c r="AY872" s="89"/>
    </row>
    <row r="873" spans="1:51" s="47" customFormat="1" x14ac:dyDescent="0.35">
      <c r="A873" s="133"/>
      <c r="B873" s="136"/>
      <c r="C873" s="134"/>
      <c r="E873" s="137"/>
      <c r="F873" s="135"/>
      <c r="AR873" s="89"/>
      <c r="AS873" s="89"/>
      <c r="AT873" s="89"/>
      <c r="AU873" s="89"/>
      <c r="AV873" s="89"/>
      <c r="AW873" s="89"/>
      <c r="AX873" s="89"/>
      <c r="AY873" s="89"/>
    </row>
    <row r="874" spans="1:51" s="47" customFormat="1" x14ac:dyDescent="0.35">
      <c r="A874" s="133"/>
      <c r="B874" s="136"/>
      <c r="C874" s="134"/>
      <c r="E874" s="137"/>
      <c r="F874" s="135"/>
      <c r="AR874" s="89"/>
      <c r="AS874" s="89"/>
      <c r="AT874" s="89"/>
      <c r="AU874" s="89"/>
      <c r="AV874" s="89"/>
      <c r="AW874" s="89"/>
      <c r="AX874" s="89"/>
      <c r="AY874" s="89"/>
    </row>
    <row r="875" spans="1:51" s="47" customFormat="1" x14ac:dyDescent="0.35">
      <c r="A875" s="133"/>
      <c r="B875" s="136"/>
      <c r="C875" s="134"/>
      <c r="E875" s="137"/>
      <c r="F875" s="135"/>
      <c r="AR875" s="89"/>
      <c r="AS875" s="89"/>
      <c r="AT875" s="89"/>
      <c r="AU875" s="89"/>
      <c r="AV875" s="89"/>
      <c r="AW875" s="89"/>
      <c r="AX875" s="89"/>
      <c r="AY875" s="89"/>
    </row>
    <row r="876" spans="1:51" s="47" customFormat="1" x14ac:dyDescent="0.35">
      <c r="A876" s="133"/>
      <c r="B876" s="136"/>
      <c r="C876" s="134"/>
      <c r="E876" s="137"/>
      <c r="F876" s="135"/>
      <c r="AR876" s="89"/>
      <c r="AS876" s="89"/>
      <c r="AT876" s="89"/>
      <c r="AU876" s="89"/>
      <c r="AV876" s="89"/>
      <c r="AW876" s="89"/>
      <c r="AX876" s="89"/>
      <c r="AY876" s="89"/>
    </row>
    <row r="877" spans="1:51" s="47" customFormat="1" x14ac:dyDescent="0.35">
      <c r="A877" s="133"/>
      <c r="B877" s="136"/>
      <c r="C877" s="134"/>
      <c r="E877" s="137"/>
      <c r="F877" s="135"/>
      <c r="AR877" s="89"/>
      <c r="AS877" s="89"/>
      <c r="AT877" s="89"/>
      <c r="AU877" s="89"/>
      <c r="AV877" s="89"/>
      <c r="AW877" s="89"/>
      <c r="AX877" s="89"/>
      <c r="AY877" s="89"/>
    </row>
    <row r="878" spans="1:51" s="47" customFormat="1" x14ac:dyDescent="0.35">
      <c r="A878" s="133"/>
      <c r="B878" s="136"/>
      <c r="C878" s="134"/>
      <c r="E878" s="137"/>
      <c r="F878" s="135"/>
      <c r="AR878" s="89"/>
      <c r="AS878" s="89"/>
      <c r="AT878" s="89"/>
      <c r="AU878" s="89"/>
      <c r="AV878" s="89"/>
      <c r="AW878" s="89"/>
      <c r="AX878" s="89"/>
      <c r="AY878" s="89"/>
    </row>
    <row r="879" spans="1:51" s="47" customFormat="1" x14ac:dyDescent="0.35">
      <c r="A879" s="133"/>
      <c r="B879" s="136"/>
      <c r="C879" s="134"/>
      <c r="E879" s="137"/>
      <c r="F879" s="135"/>
      <c r="AR879" s="89"/>
      <c r="AS879" s="89"/>
      <c r="AT879" s="89"/>
      <c r="AU879" s="89"/>
      <c r="AV879" s="89"/>
      <c r="AW879" s="89"/>
      <c r="AX879" s="89"/>
      <c r="AY879" s="89"/>
    </row>
    <row r="880" spans="1:51" s="47" customFormat="1" x14ac:dyDescent="0.35">
      <c r="A880" s="133"/>
      <c r="B880" s="136"/>
      <c r="C880" s="134"/>
      <c r="E880" s="137"/>
      <c r="F880" s="135"/>
      <c r="AR880" s="89"/>
      <c r="AS880" s="89"/>
      <c r="AT880" s="89"/>
      <c r="AU880" s="89"/>
      <c r="AV880" s="89"/>
      <c r="AW880" s="89"/>
      <c r="AX880" s="89"/>
      <c r="AY880" s="89"/>
    </row>
    <row r="881" spans="1:51" s="47" customFormat="1" x14ac:dyDescent="0.35">
      <c r="A881" s="133"/>
      <c r="B881" s="136"/>
      <c r="C881" s="134"/>
      <c r="E881" s="137"/>
      <c r="F881" s="135"/>
      <c r="AR881" s="89"/>
      <c r="AS881" s="89"/>
      <c r="AT881" s="89"/>
      <c r="AU881" s="89"/>
      <c r="AV881" s="89"/>
      <c r="AW881" s="89"/>
      <c r="AX881" s="89"/>
      <c r="AY881" s="89"/>
    </row>
    <row r="882" spans="1:51" s="47" customFormat="1" x14ac:dyDescent="0.35">
      <c r="A882" s="133"/>
      <c r="B882" s="136"/>
      <c r="C882" s="134"/>
      <c r="E882" s="137"/>
      <c r="F882" s="135"/>
      <c r="AR882" s="89"/>
      <c r="AS882" s="89"/>
      <c r="AT882" s="89"/>
      <c r="AU882" s="89"/>
      <c r="AV882" s="89"/>
      <c r="AW882" s="89"/>
      <c r="AX882" s="89"/>
      <c r="AY882" s="89"/>
    </row>
    <row r="883" spans="1:51" s="47" customFormat="1" x14ac:dyDescent="0.35">
      <c r="A883" s="133"/>
      <c r="B883" s="136"/>
      <c r="C883" s="134"/>
      <c r="E883" s="137"/>
      <c r="F883" s="135"/>
      <c r="AR883" s="89"/>
      <c r="AS883" s="89"/>
      <c r="AT883" s="89"/>
      <c r="AU883" s="89"/>
      <c r="AV883" s="89"/>
      <c r="AW883" s="89"/>
      <c r="AX883" s="89"/>
      <c r="AY883" s="89"/>
    </row>
    <row r="884" spans="1:51" s="47" customFormat="1" x14ac:dyDescent="0.35">
      <c r="A884" s="133"/>
      <c r="B884" s="136"/>
      <c r="C884" s="134"/>
      <c r="E884" s="137"/>
      <c r="F884" s="135"/>
      <c r="AR884" s="89"/>
      <c r="AS884" s="89"/>
      <c r="AT884" s="89"/>
      <c r="AU884" s="89"/>
      <c r="AV884" s="89"/>
      <c r="AW884" s="89"/>
      <c r="AX884" s="89"/>
      <c r="AY884" s="89"/>
    </row>
    <row r="885" spans="1:51" s="47" customFormat="1" x14ac:dyDescent="0.35">
      <c r="A885" s="133"/>
      <c r="B885" s="136"/>
      <c r="C885" s="134"/>
      <c r="E885" s="137"/>
      <c r="F885" s="135"/>
      <c r="AR885" s="89"/>
      <c r="AS885" s="89"/>
      <c r="AT885" s="89"/>
      <c r="AU885" s="89"/>
      <c r="AV885" s="89"/>
      <c r="AW885" s="89"/>
      <c r="AX885" s="89"/>
      <c r="AY885" s="89"/>
    </row>
    <row r="886" spans="1:51" s="47" customFormat="1" x14ac:dyDescent="0.35">
      <c r="A886" s="133"/>
      <c r="B886" s="136"/>
      <c r="C886" s="134"/>
      <c r="E886" s="137"/>
      <c r="F886" s="135"/>
      <c r="AR886" s="89"/>
      <c r="AS886" s="89"/>
      <c r="AT886" s="89"/>
      <c r="AU886" s="89"/>
      <c r="AV886" s="89"/>
      <c r="AW886" s="89"/>
      <c r="AX886" s="89"/>
      <c r="AY886" s="89"/>
    </row>
    <row r="887" spans="1:51" s="47" customFormat="1" x14ac:dyDescent="0.35">
      <c r="A887" s="133"/>
      <c r="B887" s="136"/>
      <c r="C887" s="134"/>
      <c r="E887" s="137"/>
      <c r="F887" s="135"/>
      <c r="AR887" s="89"/>
      <c r="AS887" s="89"/>
      <c r="AT887" s="89"/>
      <c r="AU887" s="89"/>
      <c r="AV887" s="89"/>
      <c r="AW887" s="89"/>
      <c r="AX887" s="89"/>
      <c r="AY887" s="89"/>
    </row>
    <row r="888" spans="1:51" s="47" customFormat="1" x14ac:dyDescent="0.35">
      <c r="A888" s="133"/>
      <c r="B888" s="136"/>
      <c r="C888" s="134"/>
      <c r="E888" s="137"/>
      <c r="F888" s="135"/>
      <c r="AR888" s="89"/>
      <c r="AS888" s="89"/>
      <c r="AT888" s="89"/>
      <c r="AU888" s="89"/>
      <c r="AV888" s="89"/>
      <c r="AW888" s="89"/>
      <c r="AX888" s="89"/>
      <c r="AY888" s="89"/>
    </row>
    <row r="889" spans="1:51" s="47" customFormat="1" x14ac:dyDescent="0.35">
      <c r="A889" s="133"/>
      <c r="B889" s="136"/>
      <c r="C889" s="134"/>
      <c r="E889" s="137"/>
      <c r="F889" s="135"/>
      <c r="AR889" s="89"/>
      <c r="AS889" s="89"/>
      <c r="AT889" s="89"/>
      <c r="AU889" s="89"/>
      <c r="AV889" s="89"/>
      <c r="AW889" s="89"/>
      <c r="AX889" s="89"/>
      <c r="AY889" s="89"/>
    </row>
    <row r="890" spans="1:51" s="47" customFormat="1" x14ac:dyDescent="0.35">
      <c r="A890" s="133"/>
      <c r="B890" s="136"/>
      <c r="C890" s="134"/>
      <c r="E890" s="137"/>
      <c r="F890" s="135"/>
      <c r="AR890" s="89"/>
      <c r="AS890" s="89"/>
      <c r="AT890" s="89"/>
      <c r="AU890" s="89"/>
      <c r="AV890" s="89"/>
      <c r="AW890" s="89"/>
      <c r="AX890" s="89"/>
      <c r="AY890" s="89"/>
    </row>
    <row r="891" spans="1:51" s="47" customFormat="1" x14ac:dyDescent="0.35">
      <c r="A891" s="133"/>
      <c r="B891" s="136"/>
      <c r="C891" s="134"/>
      <c r="E891" s="137"/>
      <c r="F891" s="135"/>
      <c r="AR891" s="89"/>
      <c r="AS891" s="89"/>
      <c r="AT891" s="89"/>
      <c r="AU891" s="89"/>
      <c r="AV891" s="89"/>
      <c r="AW891" s="89"/>
      <c r="AX891" s="89"/>
      <c r="AY891" s="89"/>
    </row>
    <row r="892" spans="1:51" s="47" customFormat="1" x14ac:dyDescent="0.35">
      <c r="A892" s="133"/>
      <c r="B892" s="136"/>
      <c r="C892" s="134"/>
      <c r="E892" s="137"/>
      <c r="F892" s="135"/>
      <c r="AR892" s="89"/>
      <c r="AS892" s="89"/>
      <c r="AT892" s="89"/>
      <c r="AU892" s="89"/>
      <c r="AV892" s="89"/>
      <c r="AW892" s="89"/>
      <c r="AX892" s="89"/>
      <c r="AY892" s="89"/>
    </row>
    <row r="893" spans="1:51" s="47" customFormat="1" x14ac:dyDescent="0.35">
      <c r="A893" s="133"/>
      <c r="B893" s="136"/>
      <c r="C893" s="134"/>
      <c r="E893" s="137"/>
      <c r="F893" s="135"/>
      <c r="AR893" s="89"/>
      <c r="AS893" s="89"/>
      <c r="AT893" s="89"/>
      <c r="AU893" s="89"/>
      <c r="AV893" s="89"/>
      <c r="AW893" s="89"/>
      <c r="AX893" s="89"/>
      <c r="AY893" s="89"/>
    </row>
    <row r="894" spans="1:51" s="47" customFormat="1" x14ac:dyDescent="0.35">
      <c r="A894" s="133"/>
      <c r="B894" s="136"/>
      <c r="C894" s="134"/>
      <c r="E894" s="137"/>
      <c r="F894" s="135"/>
      <c r="AR894" s="89"/>
      <c r="AS894" s="89"/>
      <c r="AT894" s="89"/>
      <c r="AU894" s="89"/>
      <c r="AV894" s="89"/>
      <c r="AW894" s="89"/>
      <c r="AX894" s="89"/>
      <c r="AY894" s="89"/>
    </row>
    <row r="895" spans="1:51" s="47" customFormat="1" x14ac:dyDescent="0.35">
      <c r="A895" s="133"/>
      <c r="B895" s="136"/>
      <c r="C895" s="134"/>
      <c r="E895" s="137"/>
      <c r="F895" s="135"/>
      <c r="AR895" s="89"/>
      <c r="AS895" s="89"/>
      <c r="AT895" s="89"/>
      <c r="AU895" s="89"/>
      <c r="AV895" s="89"/>
      <c r="AW895" s="89"/>
      <c r="AX895" s="89"/>
      <c r="AY895" s="89"/>
    </row>
    <row r="896" spans="1:51" s="47" customFormat="1" x14ac:dyDescent="0.35">
      <c r="A896" s="133"/>
      <c r="B896" s="136"/>
      <c r="C896" s="134"/>
      <c r="E896" s="137"/>
      <c r="F896" s="135"/>
      <c r="AR896" s="89"/>
      <c r="AS896" s="89"/>
      <c r="AT896" s="89"/>
      <c r="AU896" s="89"/>
      <c r="AV896" s="89"/>
      <c r="AW896" s="89"/>
      <c r="AX896" s="89"/>
      <c r="AY896" s="89"/>
    </row>
    <row r="897" spans="1:51" s="47" customFormat="1" x14ac:dyDescent="0.35">
      <c r="A897" s="133"/>
      <c r="B897" s="136"/>
      <c r="C897" s="134"/>
      <c r="E897" s="137"/>
      <c r="F897" s="135"/>
      <c r="AR897" s="89"/>
      <c r="AS897" s="89"/>
      <c r="AT897" s="89"/>
      <c r="AU897" s="89"/>
      <c r="AV897" s="89"/>
      <c r="AW897" s="89"/>
      <c r="AX897" s="89"/>
      <c r="AY897" s="89"/>
    </row>
    <row r="898" spans="1:51" s="47" customFormat="1" x14ac:dyDescent="0.35">
      <c r="A898" s="133"/>
      <c r="B898" s="136"/>
      <c r="C898" s="134"/>
      <c r="E898" s="137"/>
      <c r="F898" s="135"/>
      <c r="AR898" s="89"/>
      <c r="AS898" s="89"/>
      <c r="AT898" s="89"/>
      <c r="AU898" s="89"/>
      <c r="AV898" s="89"/>
      <c r="AW898" s="89"/>
      <c r="AX898" s="89"/>
      <c r="AY898" s="89"/>
    </row>
    <row r="899" spans="1:51" s="47" customFormat="1" x14ac:dyDescent="0.35">
      <c r="A899" s="133"/>
      <c r="B899" s="136"/>
      <c r="C899" s="134"/>
      <c r="E899" s="137"/>
      <c r="F899" s="135"/>
      <c r="AR899" s="89"/>
      <c r="AS899" s="89"/>
      <c r="AT899" s="89"/>
      <c r="AU899" s="89"/>
      <c r="AV899" s="89"/>
      <c r="AW899" s="89"/>
      <c r="AX899" s="89"/>
      <c r="AY899" s="89"/>
    </row>
    <row r="900" spans="1:51" s="47" customFormat="1" x14ac:dyDescent="0.35">
      <c r="A900" s="133"/>
      <c r="B900" s="136"/>
      <c r="C900" s="134"/>
      <c r="E900" s="137"/>
      <c r="F900" s="135"/>
      <c r="AR900" s="89"/>
      <c r="AS900" s="89"/>
      <c r="AT900" s="89"/>
      <c r="AU900" s="89"/>
      <c r="AV900" s="89"/>
      <c r="AW900" s="89"/>
      <c r="AX900" s="89"/>
      <c r="AY900" s="89"/>
    </row>
    <row r="901" spans="1:51" s="47" customFormat="1" x14ac:dyDescent="0.35">
      <c r="A901" s="133"/>
      <c r="B901" s="136"/>
      <c r="C901" s="134"/>
      <c r="E901" s="137"/>
      <c r="F901" s="135"/>
      <c r="AR901" s="89"/>
      <c r="AS901" s="89"/>
      <c r="AT901" s="89"/>
      <c r="AU901" s="89"/>
      <c r="AV901" s="89"/>
      <c r="AW901" s="89"/>
      <c r="AX901" s="89"/>
      <c r="AY901" s="89"/>
    </row>
    <row r="902" spans="1:51" s="47" customFormat="1" x14ac:dyDescent="0.35">
      <c r="A902" s="133"/>
      <c r="B902" s="136"/>
      <c r="C902" s="134"/>
      <c r="E902" s="137"/>
      <c r="F902" s="135"/>
      <c r="AR902" s="89"/>
      <c r="AS902" s="89"/>
      <c r="AT902" s="89"/>
      <c r="AU902" s="89"/>
      <c r="AV902" s="89"/>
      <c r="AW902" s="89"/>
      <c r="AX902" s="89"/>
      <c r="AY902" s="89"/>
    </row>
    <row r="903" spans="1:51" s="47" customFormat="1" x14ac:dyDescent="0.35">
      <c r="A903" s="133"/>
      <c r="B903" s="136"/>
      <c r="C903" s="134"/>
      <c r="E903" s="137"/>
      <c r="F903" s="135"/>
      <c r="AR903" s="89"/>
      <c r="AS903" s="89"/>
      <c r="AT903" s="89"/>
      <c r="AU903" s="89"/>
      <c r="AV903" s="89"/>
      <c r="AW903" s="89"/>
      <c r="AX903" s="89"/>
      <c r="AY903" s="89"/>
    </row>
    <row r="904" spans="1:51" s="47" customFormat="1" x14ac:dyDescent="0.35">
      <c r="A904" s="133"/>
      <c r="B904" s="136"/>
      <c r="C904" s="134"/>
      <c r="E904" s="137"/>
      <c r="F904" s="135"/>
      <c r="AR904" s="89"/>
      <c r="AS904" s="89"/>
      <c r="AT904" s="89"/>
      <c r="AU904" s="89"/>
      <c r="AV904" s="89"/>
      <c r="AW904" s="89"/>
      <c r="AX904" s="89"/>
      <c r="AY904" s="89"/>
    </row>
    <row r="905" spans="1:51" s="47" customFormat="1" x14ac:dyDescent="0.35">
      <c r="A905" s="133"/>
      <c r="B905" s="136"/>
      <c r="C905" s="134"/>
      <c r="E905" s="137"/>
      <c r="F905" s="135"/>
      <c r="AR905" s="89"/>
      <c r="AS905" s="89"/>
      <c r="AT905" s="89"/>
      <c r="AU905" s="89"/>
      <c r="AV905" s="89"/>
      <c r="AW905" s="89"/>
      <c r="AX905" s="89"/>
      <c r="AY905" s="89"/>
    </row>
    <row r="906" spans="1:51" s="47" customFormat="1" x14ac:dyDescent="0.35">
      <c r="A906" s="133"/>
      <c r="B906" s="136"/>
      <c r="C906" s="134"/>
      <c r="E906" s="137"/>
      <c r="F906" s="135"/>
      <c r="AR906" s="89"/>
      <c r="AS906" s="89"/>
      <c r="AT906" s="89"/>
      <c r="AU906" s="89"/>
      <c r="AV906" s="89"/>
      <c r="AW906" s="89"/>
      <c r="AX906" s="89"/>
      <c r="AY906" s="89"/>
    </row>
    <row r="907" spans="1:51" s="47" customFormat="1" x14ac:dyDescent="0.35">
      <c r="A907" s="133"/>
      <c r="B907" s="136"/>
      <c r="C907" s="134"/>
      <c r="E907" s="137"/>
      <c r="F907" s="135"/>
      <c r="AR907" s="89"/>
      <c r="AS907" s="89"/>
      <c r="AT907" s="89"/>
      <c r="AU907" s="89"/>
      <c r="AV907" s="89"/>
      <c r="AW907" s="89"/>
      <c r="AX907" s="89"/>
      <c r="AY907" s="89"/>
    </row>
    <row r="908" spans="1:51" s="47" customFormat="1" x14ac:dyDescent="0.35">
      <c r="A908" s="133"/>
      <c r="B908" s="136"/>
      <c r="C908" s="134"/>
      <c r="E908" s="137"/>
      <c r="F908" s="135"/>
      <c r="AR908" s="89"/>
      <c r="AS908" s="89"/>
      <c r="AT908" s="89"/>
      <c r="AU908" s="89"/>
      <c r="AV908" s="89"/>
      <c r="AW908" s="89"/>
      <c r="AX908" s="89"/>
      <c r="AY908" s="89"/>
    </row>
    <row r="909" spans="1:51" s="47" customFormat="1" x14ac:dyDescent="0.35">
      <c r="A909" s="133"/>
      <c r="B909" s="136"/>
      <c r="C909" s="134"/>
      <c r="E909" s="137"/>
      <c r="F909" s="135"/>
      <c r="AR909" s="89"/>
      <c r="AS909" s="89"/>
      <c r="AT909" s="89"/>
      <c r="AU909" s="89"/>
      <c r="AV909" s="89"/>
      <c r="AW909" s="89"/>
      <c r="AX909" s="89"/>
      <c r="AY909" s="89"/>
    </row>
    <row r="910" spans="1:51" s="47" customFormat="1" x14ac:dyDescent="0.35">
      <c r="A910" s="133"/>
      <c r="B910" s="136"/>
      <c r="C910" s="134"/>
      <c r="E910" s="137"/>
      <c r="F910" s="135"/>
      <c r="AR910" s="89"/>
      <c r="AS910" s="89"/>
      <c r="AT910" s="89"/>
      <c r="AU910" s="89"/>
      <c r="AV910" s="89"/>
      <c r="AW910" s="89"/>
      <c r="AX910" s="89"/>
      <c r="AY910" s="89"/>
    </row>
    <row r="911" spans="1:51" s="47" customFormat="1" x14ac:dyDescent="0.35">
      <c r="A911" s="133"/>
      <c r="B911" s="136"/>
      <c r="C911" s="134"/>
      <c r="E911" s="137"/>
      <c r="F911" s="135"/>
      <c r="AR911" s="89"/>
      <c r="AS911" s="89"/>
      <c r="AT911" s="89"/>
      <c r="AU911" s="89"/>
      <c r="AV911" s="89"/>
      <c r="AW911" s="89"/>
      <c r="AX911" s="89"/>
      <c r="AY911" s="89"/>
    </row>
    <row r="912" spans="1:51" s="47" customFormat="1" x14ac:dyDescent="0.35">
      <c r="A912" s="133"/>
      <c r="B912" s="136"/>
      <c r="C912" s="134"/>
      <c r="E912" s="137"/>
      <c r="F912" s="135"/>
      <c r="AR912" s="89"/>
      <c r="AS912" s="89"/>
      <c r="AT912" s="89"/>
      <c r="AU912" s="89"/>
      <c r="AV912" s="89"/>
      <c r="AW912" s="89"/>
      <c r="AX912" s="89"/>
      <c r="AY912" s="89"/>
    </row>
    <row r="913" spans="1:51" s="47" customFormat="1" x14ac:dyDescent="0.35">
      <c r="A913" s="133"/>
      <c r="B913" s="136"/>
      <c r="C913" s="134"/>
      <c r="E913" s="137"/>
      <c r="F913" s="135"/>
      <c r="AR913" s="89"/>
      <c r="AS913" s="89"/>
      <c r="AT913" s="89"/>
      <c r="AU913" s="89"/>
      <c r="AV913" s="89"/>
      <c r="AW913" s="89"/>
      <c r="AX913" s="89"/>
      <c r="AY913" s="89"/>
    </row>
    <row r="914" spans="1:51" s="47" customFormat="1" x14ac:dyDescent="0.35">
      <c r="A914" s="133"/>
      <c r="B914" s="136"/>
      <c r="C914" s="134"/>
      <c r="E914" s="137"/>
      <c r="F914" s="135"/>
      <c r="AR914" s="89"/>
      <c r="AS914" s="89"/>
      <c r="AT914" s="89"/>
      <c r="AU914" s="89"/>
      <c r="AV914" s="89"/>
      <c r="AW914" s="89"/>
      <c r="AX914" s="89"/>
      <c r="AY914" s="89"/>
    </row>
    <row r="915" spans="1:51" s="47" customFormat="1" x14ac:dyDescent="0.35">
      <c r="A915" s="133"/>
      <c r="B915" s="136"/>
      <c r="C915" s="134"/>
      <c r="E915" s="137"/>
      <c r="F915" s="135"/>
      <c r="AR915" s="89"/>
      <c r="AS915" s="89"/>
      <c r="AT915" s="89"/>
      <c r="AU915" s="89"/>
      <c r="AV915" s="89"/>
      <c r="AW915" s="89"/>
      <c r="AX915" s="89"/>
      <c r="AY915" s="89"/>
    </row>
    <row r="916" spans="1:51" s="47" customFormat="1" x14ac:dyDescent="0.35">
      <c r="A916" s="133"/>
      <c r="B916" s="136"/>
      <c r="C916" s="134"/>
      <c r="E916" s="137"/>
      <c r="F916" s="135"/>
      <c r="AR916" s="89"/>
      <c r="AS916" s="89"/>
      <c r="AT916" s="89"/>
      <c r="AU916" s="89"/>
      <c r="AV916" s="89"/>
      <c r="AW916" s="89"/>
      <c r="AX916" s="89"/>
      <c r="AY916" s="89"/>
    </row>
    <row r="917" spans="1:51" s="47" customFormat="1" x14ac:dyDescent="0.35">
      <c r="A917" s="133"/>
      <c r="B917" s="136"/>
      <c r="C917" s="134"/>
      <c r="E917" s="137"/>
      <c r="F917" s="135"/>
      <c r="AR917" s="89"/>
      <c r="AS917" s="89"/>
      <c r="AT917" s="89"/>
      <c r="AU917" s="89"/>
      <c r="AV917" s="89"/>
      <c r="AW917" s="89"/>
      <c r="AX917" s="89"/>
      <c r="AY917" s="89"/>
    </row>
    <row r="918" spans="1:51" s="47" customFormat="1" x14ac:dyDescent="0.35">
      <c r="A918" s="133"/>
      <c r="B918" s="136"/>
      <c r="C918" s="134"/>
      <c r="E918" s="137"/>
      <c r="F918" s="135"/>
      <c r="AR918" s="89"/>
      <c r="AS918" s="89"/>
      <c r="AT918" s="89"/>
      <c r="AU918" s="89"/>
      <c r="AV918" s="89"/>
      <c r="AW918" s="89"/>
      <c r="AX918" s="89"/>
      <c r="AY918" s="89"/>
    </row>
    <row r="919" spans="1:51" s="47" customFormat="1" x14ac:dyDescent="0.35">
      <c r="A919" s="133"/>
      <c r="B919" s="136"/>
      <c r="C919" s="134"/>
      <c r="E919" s="137"/>
      <c r="F919" s="135"/>
      <c r="AR919" s="89"/>
      <c r="AS919" s="89"/>
      <c r="AT919" s="89"/>
      <c r="AU919" s="89"/>
      <c r="AV919" s="89"/>
      <c r="AW919" s="89"/>
      <c r="AX919" s="89"/>
      <c r="AY919" s="89"/>
    </row>
    <row r="920" spans="1:51" s="47" customFormat="1" x14ac:dyDescent="0.35">
      <c r="A920" s="133"/>
      <c r="B920" s="136"/>
      <c r="C920" s="134"/>
      <c r="E920" s="137"/>
      <c r="F920" s="135"/>
      <c r="AR920" s="89"/>
      <c r="AS920" s="89"/>
      <c r="AT920" s="89"/>
      <c r="AU920" s="89"/>
      <c r="AV920" s="89"/>
      <c r="AW920" s="89"/>
      <c r="AX920" s="89"/>
      <c r="AY920" s="89"/>
    </row>
    <row r="921" spans="1:51" s="47" customFormat="1" x14ac:dyDescent="0.35">
      <c r="A921" s="133"/>
      <c r="B921" s="136"/>
      <c r="C921" s="134"/>
      <c r="E921" s="137"/>
      <c r="F921" s="135"/>
      <c r="AR921" s="89"/>
      <c r="AS921" s="89"/>
      <c r="AT921" s="89"/>
      <c r="AU921" s="89"/>
      <c r="AV921" s="89"/>
      <c r="AW921" s="89"/>
      <c r="AX921" s="89"/>
      <c r="AY921" s="89"/>
    </row>
    <row r="922" spans="1:51" s="47" customFormat="1" x14ac:dyDescent="0.35">
      <c r="A922" s="133"/>
      <c r="B922" s="136"/>
      <c r="C922" s="134"/>
      <c r="E922" s="137"/>
      <c r="F922" s="135"/>
      <c r="AR922" s="89"/>
      <c r="AS922" s="89"/>
      <c r="AT922" s="89"/>
      <c r="AU922" s="89"/>
      <c r="AV922" s="89"/>
      <c r="AW922" s="89"/>
      <c r="AX922" s="89"/>
      <c r="AY922" s="89"/>
    </row>
    <row r="923" spans="1:51" s="47" customFormat="1" x14ac:dyDescent="0.35">
      <c r="A923" s="133"/>
      <c r="B923" s="136"/>
      <c r="C923" s="134"/>
      <c r="E923" s="137"/>
      <c r="F923" s="135"/>
      <c r="AR923" s="89"/>
      <c r="AS923" s="89"/>
      <c r="AT923" s="89"/>
      <c r="AU923" s="89"/>
      <c r="AV923" s="89"/>
      <c r="AW923" s="89"/>
      <c r="AX923" s="89"/>
      <c r="AY923" s="89"/>
    </row>
    <row r="924" spans="1:51" s="47" customFormat="1" x14ac:dyDescent="0.35">
      <c r="A924" s="133"/>
      <c r="B924" s="136"/>
      <c r="C924" s="134"/>
      <c r="E924" s="137"/>
      <c r="F924" s="135"/>
      <c r="AR924" s="89"/>
      <c r="AS924" s="89"/>
      <c r="AT924" s="89"/>
      <c r="AU924" s="89"/>
      <c r="AV924" s="89"/>
      <c r="AW924" s="89"/>
      <c r="AX924" s="89"/>
      <c r="AY924" s="89"/>
    </row>
    <row r="925" spans="1:51" s="47" customFormat="1" x14ac:dyDescent="0.35">
      <c r="A925" s="133"/>
      <c r="B925" s="136"/>
      <c r="C925" s="134"/>
      <c r="E925" s="137"/>
      <c r="F925" s="135"/>
      <c r="AR925" s="89"/>
      <c r="AS925" s="89"/>
      <c r="AT925" s="89"/>
      <c r="AU925" s="89"/>
      <c r="AV925" s="89"/>
      <c r="AW925" s="89"/>
      <c r="AX925" s="89"/>
      <c r="AY925" s="89"/>
    </row>
    <row r="926" spans="1:51" s="47" customFormat="1" x14ac:dyDescent="0.35">
      <c r="A926" s="133"/>
      <c r="B926" s="136"/>
      <c r="C926" s="134"/>
      <c r="E926" s="137"/>
      <c r="F926" s="135"/>
      <c r="AR926" s="89"/>
      <c r="AS926" s="89"/>
      <c r="AT926" s="89"/>
      <c r="AU926" s="89"/>
      <c r="AV926" s="89"/>
      <c r="AW926" s="89"/>
      <c r="AX926" s="89"/>
      <c r="AY926" s="89"/>
    </row>
    <row r="927" spans="1:51" s="47" customFormat="1" x14ac:dyDescent="0.35">
      <c r="A927" s="133"/>
      <c r="B927" s="136"/>
      <c r="C927" s="134"/>
      <c r="E927" s="137"/>
      <c r="F927" s="135"/>
      <c r="AR927" s="89"/>
      <c r="AS927" s="89"/>
      <c r="AT927" s="89"/>
      <c r="AU927" s="89"/>
      <c r="AV927" s="89"/>
      <c r="AW927" s="89"/>
      <c r="AX927" s="89"/>
      <c r="AY927" s="89"/>
    </row>
    <row r="928" spans="1:51" s="47" customFormat="1" x14ac:dyDescent="0.35">
      <c r="A928" s="133"/>
      <c r="B928" s="136"/>
      <c r="C928" s="134"/>
      <c r="E928" s="137"/>
      <c r="F928" s="135"/>
      <c r="AR928" s="89"/>
      <c r="AS928" s="89"/>
      <c r="AT928" s="89"/>
      <c r="AU928" s="89"/>
      <c r="AV928" s="89"/>
      <c r="AW928" s="89"/>
      <c r="AX928" s="89"/>
      <c r="AY928" s="89"/>
    </row>
    <row r="929" spans="1:51" s="47" customFormat="1" x14ac:dyDescent="0.35">
      <c r="A929" s="133"/>
      <c r="B929" s="136"/>
      <c r="C929" s="134"/>
      <c r="E929" s="137"/>
      <c r="F929" s="135"/>
      <c r="AR929" s="89"/>
      <c r="AS929" s="89"/>
      <c r="AT929" s="89"/>
      <c r="AU929" s="89"/>
      <c r="AV929" s="89"/>
      <c r="AW929" s="89"/>
      <c r="AX929" s="89"/>
      <c r="AY929" s="89"/>
    </row>
    <row r="930" spans="1:51" s="47" customFormat="1" x14ac:dyDescent="0.35">
      <c r="A930" s="133"/>
      <c r="B930" s="136"/>
      <c r="C930" s="134"/>
      <c r="E930" s="137"/>
      <c r="F930" s="135"/>
      <c r="AR930" s="89"/>
      <c r="AS930" s="89"/>
      <c r="AT930" s="89"/>
      <c r="AU930" s="89"/>
      <c r="AV930" s="89"/>
      <c r="AW930" s="89"/>
      <c r="AX930" s="89"/>
      <c r="AY930" s="89"/>
    </row>
    <row r="931" spans="1:51" s="47" customFormat="1" x14ac:dyDescent="0.35">
      <c r="A931" s="133"/>
      <c r="B931" s="136"/>
      <c r="C931" s="134"/>
      <c r="E931" s="137"/>
      <c r="F931" s="135"/>
      <c r="AR931" s="89"/>
      <c r="AS931" s="89"/>
      <c r="AT931" s="89"/>
      <c r="AU931" s="89"/>
      <c r="AV931" s="89"/>
      <c r="AW931" s="89"/>
      <c r="AX931" s="89"/>
      <c r="AY931" s="89"/>
    </row>
    <row r="932" spans="1:51" s="47" customFormat="1" x14ac:dyDescent="0.35">
      <c r="A932" s="133"/>
      <c r="B932" s="136"/>
      <c r="C932" s="134"/>
      <c r="E932" s="137"/>
      <c r="F932" s="135"/>
      <c r="AR932" s="89"/>
      <c r="AS932" s="89"/>
      <c r="AT932" s="89"/>
      <c r="AU932" s="89"/>
      <c r="AV932" s="89"/>
      <c r="AW932" s="89"/>
      <c r="AX932" s="89"/>
      <c r="AY932" s="89"/>
    </row>
    <row r="933" spans="1:51" s="47" customFormat="1" x14ac:dyDescent="0.35">
      <c r="A933" s="133"/>
      <c r="B933" s="136"/>
      <c r="C933" s="134"/>
      <c r="E933" s="137"/>
      <c r="F933" s="135"/>
      <c r="AR933" s="89"/>
      <c r="AS933" s="89"/>
      <c r="AT933" s="89"/>
      <c r="AU933" s="89"/>
      <c r="AV933" s="89"/>
      <c r="AW933" s="89"/>
      <c r="AX933" s="89"/>
      <c r="AY933" s="89"/>
    </row>
    <row r="934" spans="1:51" s="47" customFormat="1" x14ac:dyDescent="0.35">
      <c r="A934" s="133"/>
      <c r="B934" s="136"/>
      <c r="C934" s="134"/>
      <c r="E934" s="137"/>
      <c r="F934" s="135"/>
      <c r="AR934" s="89"/>
      <c r="AS934" s="89"/>
      <c r="AT934" s="89"/>
      <c r="AU934" s="89"/>
      <c r="AV934" s="89"/>
      <c r="AW934" s="89"/>
      <c r="AX934" s="89"/>
      <c r="AY934" s="89"/>
    </row>
    <row r="935" spans="1:51" s="47" customFormat="1" x14ac:dyDescent="0.35">
      <c r="A935" s="133"/>
      <c r="B935" s="136"/>
      <c r="C935" s="134"/>
      <c r="E935" s="137"/>
      <c r="F935" s="135"/>
      <c r="AR935" s="89"/>
      <c r="AS935" s="89"/>
      <c r="AT935" s="89"/>
      <c r="AU935" s="89"/>
      <c r="AV935" s="89"/>
      <c r="AW935" s="89"/>
      <c r="AX935" s="89"/>
      <c r="AY935" s="89"/>
    </row>
    <row r="936" spans="1:51" s="47" customFormat="1" x14ac:dyDescent="0.35">
      <c r="A936" s="133"/>
      <c r="B936" s="136"/>
      <c r="C936" s="134"/>
      <c r="E936" s="137"/>
      <c r="F936" s="135"/>
      <c r="AR936" s="89"/>
      <c r="AS936" s="89"/>
      <c r="AT936" s="89"/>
      <c r="AU936" s="89"/>
      <c r="AV936" s="89"/>
      <c r="AW936" s="89"/>
      <c r="AX936" s="89"/>
      <c r="AY936" s="89"/>
    </row>
    <row r="937" spans="1:51" s="47" customFormat="1" x14ac:dyDescent="0.35">
      <c r="A937" s="133"/>
      <c r="B937" s="136"/>
      <c r="C937" s="134"/>
      <c r="E937" s="137"/>
      <c r="F937" s="135"/>
      <c r="AR937" s="89"/>
      <c r="AS937" s="89"/>
      <c r="AT937" s="89"/>
      <c r="AU937" s="89"/>
      <c r="AV937" s="89"/>
      <c r="AW937" s="89"/>
      <c r="AX937" s="89"/>
      <c r="AY937" s="89"/>
    </row>
    <row r="938" spans="1:51" s="47" customFormat="1" x14ac:dyDescent="0.35">
      <c r="A938" s="133"/>
      <c r="B938" s="136"/>
      <c r="C938" s="134"/>
      <c r="E938" s="137"/>
      <c r="F938" s="135"/>
      <c r="AR938" s="89"/>
      <c r="AS938" s="89"/>
      <c r="AT938" s="89"/>
      <c r="AU938" s="89"/>
      <c r="AV938" s="89"/>
      <c r="AW938" s="89"/>
      <c r="AX938" s="89"/>
      <c r="AY938" s="89"/>
    </row>
    <row r="939" spans="1:51" s="47" customFormat="1" x14ac:dyDescent="0.35">
      <c r="A939" s="133"/>
      <c r="B939" s="136"/>
      <c r="C939" s="134"/>
      <c r="E939" s="137"/>
      <c r="F939" s="135"/>
      <c r="AR939" s="89"/>
      <c r="AS939" s="89"/>
      <c r="AT939" s="89"/>
      <c r="AU939" s="89"/>
      <c r="AV939" s="89"/>
      <c r="AW939" s="89"/>
      <c r="AX939" s="89"/>
      <c r="AY939" s="89"/>
    </row>
    <row r="940" spans="1:51" s="47" customFormat="1" x14ac:dyDescent="0.35">
      <c r="A940" s="133"/>
      <c r="B940" s="136"/>
      <c r="C940" s="134"/>
      <c r="E940" s="137"/>
      <c r="F940" s="135"/>
      <c r="AR940" s="89"/>
      <c r="AS940" s="89"/>
      <c r="AT940" s="89"/>
      <c r="AU940" s="89"/>
      <c r="AV940" s="89"/>
      <c r="AW940" s="89"/>
      <c r="AX940" s="89"/>
      <c r="AY940" s="89"/>
    </row>
    <row r="941" spans="1:51" s="47" customFormat="1" x14ac:dyDescent="0.35">
      <c r="A941" s="133"/>
      <c r="B941" s="136"/>
      <c r="C941" s="134"/>
      <c r="E941" s="137"/>
      <c r="F941" s="135"/>
      <c r="AR941" s="89"/>
      <c r="AS941" s="89"/>
      <c r="AT941" s="89"/>
      <c r="AU941" s="89"/>
      <c r="AV941" s="89"/>
      <c r="AW941" s="89"/>
      <c r="AX941" s="89"/>
      <c r="AY941" s="89"/>
    </row>
    <row r="942" spans="1:51" s="47" customFormat="1" x14ac:dyDescent="0.35">
      <c r="A942" s="133"/>
      <c r="B942" s="136"/>
      <c r="C942" s="134"/>
      <c r="E942" s="137"/>
      <c r="F942" s="135"/>
      <c r="AR942" s="89"/>
      <c r="AS942" s="89"/>
      <c r="AT942" s="89"/>
      <c r="AU942" s="89"/>
      <c r="AV942" s="89"/>
      <c r="AW942" s="89"/>
      <c r="AX942" s="89"/>
      <c r="AY942" s="89"/>
    </row>
    <row r="943" spans="1:51" s="47" customFormat="1" x14ac:dyDescent="0.35">
      <c r="A943" s="133"/>
      <c r="B943" s="136"/>
      <c r="C943" s="134"/>
      <c r="E943" s="137"/>
      <c r="F943" s="135"/>
      <c r="AR943" s="89"/>
      <c r="AS943" s="89"/>
      <c r="AT943" s="89"/>
      <c r="AU943" s="89"/>
      <c r="AV943" s="89"/>
      <c r="AW943" s="89"/>
      <c r="AX943" s="89"/>
      <c r="AY943" s="89"/>
    </row>
    <row r="944" spans="1:51" s="47" customFormat="1" x14ac:dyDescent="0.35">
      <c r="A944" s="133"/>
      <c r="B944" s="136"/>
      <c r="C944" s="134"/>
      <c r="E944" s="137"/>
      <c r="F944" s="135"/>
      <c r="AR944" s="89"/>
      <c r="AS944" s="89"/>
      <c r="AT944" s="89"/>
      <c r="AU944" s="89"/>
      <c r="AV944" s="89"/>
      <c r="AW944" s="89"/>
      <c r="AX944" s="89"/>
      <c r="AY944" s="89"/>
    </row>
    <row r="945" spans="1:51" s="47" customFormat="1" x14ac:dyDescent="0.35">
      <c r="A945" s="133"/>
      <c r="B945" s="136"/>
      <c r="C945" s="134"/>
      <c r="E945" s="137"/>
      <c r="F945" s="135"/>
      <c r="AR945" s="89"/>
      <c r="AS945" s="89"/>
      <c r="AT945" s="89"/>
      <c r="AU945" s="89"/>
      <c r="AV945" s="89"/>
      <c r="AW945" s="89"/>
      <c r="AX945" s="89"/>
      <c r="AY945" s="89"/>
    </row>
    <row r="946" spans="1:51" s="47" customFormat="1" x14ac:dyDescent="0.35">
      <c r="A946" s="133"/>
      <c r="B946" s="136"/>
      <c r="C946" s="134"/>
      <c r="E946" s="137"/>
      <c r="F946" s="135"/>
      <c r="AR946" s="89"/>
      <c r="AS946" s="89"/>
      <c r="AT946" s="89"/>
      <c r="AU946" s="89"/>
      <c r="AV946" s="89"/>
      <c r="AW946" s="89"/>
      <c r="AX946" s="89"/>
      <c r="AY946" s="89"/>
    </row>
    <row r="947" spans="1:51" s="47" customFormat="1" x14ac:dyDescent="0.35">
      <c r="A947" s="133"/>
      <c r="B947" s="136"/>
      <c r="C947" s="134"/>
      <c r="E947" s="137"/>
      <c r="F947" s="135"/>
      <c r="AR947" s="89"/>
      <c r="AS947" s="89"/>
      <c r="AT947" s="89"/>
      <c r="AU947" s="89"/>
      <c r="AV947" s="89"/>
      <c r="AW947" s="89"/>
      <c r="AX947" s="89"/>
      <c r="AY947" s="89"/>
    </row>
    <row r="948" spans="1:51" s="47" customFormat="1" x14ac:dyDescent="0.35">
      <c r="A948" s="133"/>
      <c r="B948" s="136"/>
      <c r="C948" s="134"/>
      <c r="E948" s="137"/>
      <c r="F948" s="135"/>
      <c r="AR948" s="89"/>
      <c r="AS948" s="89"/>
      <c r="AT948" s="89"/>
      <c r="AU948" s="89"/>
      <c r="AV948" s="89"/>
      <c r="AW948" s="89"/>
      <c r="AX948" s="89"/>
      <c r="AY948" s="89"/>
    </row>
    <row r="949" spans="1:51" s="47" customFormat="1" x14ac:dyDescent="0.35">
      <c r="A949" s="133"/>
      <c r="B949" s="136"/>
      <c r="C949" s="134"/>
      <c r="E949" s="137"/>
      <c r="F949" s="135"/>
      <c r="AR949" s="89"/>
      <c r="AS949" s="89"/>
      <c r="AT949" s="89"/>
      <c r="AU949" s="89"/>
      <c r="AV949" s="89"/>
      <c r="AW949" s="89"/>
      <c r="AX949" s="89"/>
      <c r="AY949" s="89"/>
    </row>
    <row r="950" spans="1:51" s="47" customFormat="1" x14ac:dyDescent="0.35">
      <c r="A950" s="133"/>
      <c r="B950" s="136"/>
      <c r="C950" s="134"/>
      <c r="E950" s="137"/>
      <c r="F950" s="135"/>
      <c r="AR950" s="89"/>
      <c r="AS950" s="89"/>
      <c r="AT950" s="89"/>
      <c r="AU950" s="89"/>
      <c r="AV950" s="89"/>
      <c r="AW950" s="89"/>
      <c r="AX950" s="89"/>
      <c r="AY950" s="89"/>
    </row>
    <row r="951" spans="1:51" s="47" customFormat="1" x14ac:dyDescent="0.35">
      <c r="A951" s="133"/>
      <c r="B951" s="136"/>
      <c r="C951" s="134"/>
      <c r="E951" s="137"/>
      <c r="F951" s="135"/>
      <c r="AR951" s="89"/>
      <c r="AS951" s="89"/>
      <c r="AT951" s="89"/>
      <c r="AU951" s="89"/>
      <c r="AV951" s="89"/>
      <c r="AW951" s="89"/>
      <c r="AX951" s="89"/>
      <c r="AY951" s="89"/>
    </row>
    <row r="952" spans="1:51" s="47" customFormat="1" x14ac:dyDescent="0.35">
      <c r="A952" s="133"/>
      <c r="B952" s="136"/>
      <c r="C952" s="134"/>
      <c r="E952" s="137"/>
      <c r="F952" s="135"/>
      <c r="AR952" s="89"/>
      <c r="AS952" s="89"/>
      <c r="AT952" s="89"/>
      <c r="AU952" s="89"/>
      <c r="AV952" s="89"/>
      <c r="AW952" s="89"/>
      <c r="AX952" s="89"/>
      <c r="AY952" s="89"/>
    </row>
    <row r="953" spans="1:51" s="47" customFormat="1" x14ac:dyDescent="0.35">
      <c r="A953" s="133"/>
      <c r="B953" s="136"/>
      <c r="C953" s="134"/>
      <c r="E953" s="137"/>
      <c r="F953" s="135"/>
      <c r="AR953" s="89"/>
      <c r="AS953" s="89"/>
      <c r="AT953" s="89"/>
      <c r="AU953" s="89"/>
      <c r="AV953" s="89"/>
      <c r="AW953" s="89"/>
      <c r="AX953" s="89"/>
      <c r="AY953" s="89"/>
    </row>
    <row r="954" spans="1:51" s="47" customFormat="1" x14ac:dyDescent="0.35">
      <c r="A954" s="133"/>
      <c r="B954" s="136"/>
      <c r="C954" s="134"/>
      <c r="E954" s="137"/>
      <c r="F954" s="135"/>
      <c r="AR954" s="89"/>
      <c r="AS954" s="89"/>
      <c r="AT954" s="89"/>
      <c r="AU954" s="89"/>
      <c r="AV954" s="89"/>
      <c r="AW954" s="89"/>
      <c r="AX954" s="89"/>
      <c r="AY954" s="89"/>
    </row>
    <row r="955" spans="1:51" s="47" customFormat="1" x14ac:dyDescent="0.35">
      <c r="A955" s="133"/>
      <c r="B955" s="136"/>
      <c r="C955" s="134"/>
      <c r="E955" s="137"/>
      <c r="F955" s="135"/>
      <c r="AR955" s="89"/>
      <c r="AS955" s="89"/>
      <c r="AT955" s="89"/>
      <c r="AU955" s="89"/>
      <c r="AV955" s="89"/>
      <c r="AW955" s="89"/>
      <c r="AX955" s="89"/>
      <c r="AY955" s="89"/>
    </row>
    <row r="956" spans="1:51" s="47" customFormat="1" x14ac:dyDescent="0.35">
      <c r="A956" s="133"/>
      <c r="B956" s="136"/>
      <c r="C956" s="134"/>
      <c r="E956" s="137"/>
      <c r="F956" s="135"/>
      <c r="AR956" s="89"/>
      <c r="AS956" s="89"/>
      <c r="AT956" s="89"/>
      <c r="AU956" s="89"/>
      <c r="AV956" s="89"/>
      <c r="AW956" s="89"/>
      <c r="AX956" s="89"/>
      <c r="AY956" s="89"/>
    </row>
    <row r="957" spans="1:51" s="47" customFormat="1" x14ac:dyDescent="0.35">
      <c r="A957" s="133"/>
      <c r="B957" s="136"/>
      <c r="C957" s="134"/>
      <c r="E957" s="137"/>
      <c r="F957" s="135"/>
      <c r="AR957" s="89"/>
      <c r="AS957" s="89"/>
      <c r="AT957" s="89"/>
      <c r="AU957" s="89"/>
      <c r="AV957" s="89"/>
      <c r="AW957" s="89"/>
      <c r="AX957" s="89"/>
      <c r="AY957" s="89"/>
    </row>
    <row r="958" spans="1:51" s="47" customFormat="1" x14ac:dyDescent="0.35">
      <c r="A958" s="133"/>
      <c r="B958" s="136"/>
      <c r="C958" s="134"/>
      <c r="E958" s="137"/>
      <c r="F958" s="135"/>
      <c r="AR958" s="89"/>
      <c r="AS958" s="89"/>
      <c r="AT958" s="89"/>
      <c r="AU958" s="89"/>
      <c r="AV958" s="89"/>
      <c r="AW958" s="89"/>
      <c r="AX958" s="89"/>
      <c r="AY958" s="89"/>
    </row>
    <row r="959" spans="1:51" s="47" customFormat="1" x14ac:dyDescent="0.35">
      <c r="A959" s="133"/>
      <c r="B959" s="136"/>
      <c r="C959" s="134"/>
      <c r="E959" s="137"/>
      <c r="F959" s="135"/>
      <c r="AR959" s="89"/>
      <c r="AS959" s="89"/>
      <c r="AT959" s="89"/>
      <c r="AU959" s="89"/>
      <c r="AV959" s="89"/>
      <c r="AW959" s="89"/>
      <c r="AX959" s="89"/>
      <c r="AY959" s="89"/>
    </row>
    <row r="960" spans="1:51" s="47" customFormat="1" x14ac:dyDescent="0.35">
      <c r="A960" s="133"/>
      <c r="B960" s="136"/>
      <c r="C960" s="134"/>
      <c r="E960" s="137"/>
      <c r="F960" s="135"/>
      <c r="AR960" s="89"/>
      <c r="AS960" s="89"/>
      <c r="AT960" s="89"/>
      <c r="AU960" s="89"/>
      <c r="AV960" s="89"/>
      <c r="AW960" s="89"/>
      <c r="AX960" s="89"/>
      <c r="AY960" s="89"/>
    </row>
    <row r="961" spans="1:51" s="47" customFormat="1" x14ac:dyDescent="0.35">
      <c r="A961" s="133"/>
      <c r="B961" s="136"/>
      <c r="C961" s="134"/>
      <c r="E961" s="137"/>
      <c r="F961" s="135"/>
      <c r="AR961" s="89"/>
      <c r="AS961" s="89"/>
      <c r="AT961" s="89"/>
      <c r="AU961" s="89"/>
      <c r="AV961" s="89"/>
      <c r="AW961" s="89"/>
      <c r="AX961" s="89"/>
      <c r="AY961" s="89"/>
    </row>
    <row r="962" spans="1:51" s="47" customFormat="1" x14ac:dyDescent="0.35">
      <c r="A962" s="133"/>
      <c r="B962" s="136"/>
      <c r="C962" s="134"/>
      <c r="E962" s="137"/>
      <c r="F962" s="135"/>
      <c r="AR962" s="89"/>
      <c r="AS962" s="89"/>
      <c r="AT962" s="89"/>
      <c r="AU962" s="89"/>
      <c r="AV962" s="89"/>
      <c r="AW962" s="89"/>
      <c r="AX962" s="89"/>
      <c r="AY962" s="89"/>
    </row>
    <row r="963" spans="1:51" s="47" customFormat="1" x14ac:dyDescent="0.35">
      <c r="A963" s="133"/>
      <c r="B963" s="136"/>
      <c r="C963" s="134"/>
      <c r="E963" s="137"/>
      <c r="F963" s="135"/>
      <c r="AR963" s="89"/>
      <c r="AS963" s="89"/>
      <c r="AT963" s="89"/>
      <c r="AU963" s="89"/>
      <c r="AV963" s="89"/>
      <c r="AW963" s="89"/>
      <c r="AX963" s="89"/>
      <c r="AY963" s="89"/>
    </row>
    <row r="964" spans="1:51" s="47" customFormat="1" x14ac:dyDescent="0.35">
      <c r="A964" s="133"/>
      <c r="B964" s="136"/>
      <c r="C964" s="134"/>
      <c r="E964" s="137"/>
      <c r="F964" s="135"/>
      <c r="AR964" s="89"/>
      <c r="AS964" s="89"/>
      <c r="AT964" s="89"/>
      <c r="AU964" s="89"/>
      <c r="AV964" s="89"/>
      <c r="AW964" s="89"/>
      <c r="AX964" s="89"/>
      <c r="AY964" s="89"/>
    </row>
    <row r="965" spans="1:51" s="47" customFormat="1" x14ac:dyDescent="0.35">
      <c r="A965" s="133"/>
      <c r="B965" s="136"/>
      <c r="C965" s="134"/>
      <c r="E965" s="137"/>
      <c r="F965" s="135"/>
      <c r="AR965" s="89"/>
      <c r="AS965" s="89"/>
      <c r="AT965" s="89"/>
      <c r="AU965" s="89"/>
      <c r="AV965" s="89"/>
      <c r="AW965" s="89"/>
      <c r="AX965" s="89"/>
      <c r="AY965" s="89"/>
    </row>
    <row r="966" spans="1:51" s="47" customFormat="1" x14ac:dyDescent="0.35">
      <c r="A966" s="133"/>
      <c r="B966" s="136"/>
      <c r="C966" s="134"/>
      <c r="E966" s="137"/>
      <c r="F966" s="135"/>
      <c r="AR966" s="89"/>
      <c r="AS966" s="89"/>
      <c r="AT966" s="89"/>
      <c r="AU966" s="89"/>
      <c r="AV966" s="89"/>
      <c r="AW966" s="89"/>
      <c r="AX966" s="89"/>
      <c r="AY966" s="89"/>
    </row>
    <row r="967" spans="1:51" s="47" customFormat="1" x14ac:dyDescent="0.35">
      <c r="A967" s="133"/>
      <c r="B967" s="136"/>
      <c r="C967" s="134"/>
      <c r="E967" s="137"/>
      <c r="F967" s="135"/>
      <c r="AR967" s="89"/>
      <c r="AS967" s="89"/>
      <c r="AT967" s="89"/>
      <c r="AU967" s="89"/>
      <c r="AV967" s="89"/>
      <c r="AW967" s="89"/>
      <c r="AX967" s="89"/>
      <c r="AY967" s="89"/>
    </row>
    <row r="968" spans="1:51" s="47" customFormat="1" x14ac:dyDescent="0.35">
      <c r="A968" s="133"/>
      <c r="B968" s="136"/>
      <c r="C968" s="134"/>
      <c r="E968" s="137"/>
      <c r="F968" s="135"/>
      <c r="AR968" s="89"/>
      <c r="AS968" s="89"/>
      <c r="AT968" s="89"/>
      <c r="AU968" s="89"/>
      <c r="AV968" s="89"/>
      <c r="AW968" s="89"/>
      <c r="AX968" s="89"/>
      <c r="AY968" s="89"/>
    </row>
    <row r="969" spans="1:51" s="47" customFormat="1" x14ac:dyDescent="0.35">
      <c r="A969" s="133"/>
      <c r="B969" s="136"/>
      <c r="C969" s="134"/>
      <c r="E969" s="137"/>
      <c r="F969" s="135"/>
      <c r="AR969" s="89"/>
      <c r="AS969" s="89"/>
      <c r="AT969" s="89"/>
      <c r="AU969" s="89"/>
      <c r="AV969" s="89"/>
      <c r="AW969" s="89"/>
      <c r="AX969" s="89"/>
      <c r="AY969" s="89"/>
    </row>
    <row r="970" spans="1:51" s="47" customFormat="1" x14ac:dyDescent="0.35">
      <c r="A970" s="133"/>
      <c r="B970" s="136"/>
      <c r="C970" s="134"/>
      <c r="E970" s="137"/>
      <c r="F970" s="135"/>
      <c r="AR970" s="89"/>
      <c r="AS970" s="89"/>
      <c r="AT970" s="89"/>
      <c r="AU970" s="89"/>
      <c r="AV970" s="89"/>
      <c r="AW970" s="89"/>
      <c r="AX970" s="89"/>
      <c r="AY970" s="89"/>
    </row>
    <row r="971" spans="1:51" s="47" customFormat="1" x14ac:dyDescent="0.35">
      <c r="A971" s="133"/>
      <c r="B971" s="136"/>
      <c r="C971" s="134"/>
      <c r="E971" s="137"/>
      <c r="F971" s="135"/>
      <c r="AR971" s="89"/>
      <c r="AS971" s="89"/>
      <c r="AT971" s="89"/>
      <c r="AU971" s="89"/>
      <c r="AV971" s="89"/>
      <c r="AW971" s="89"/>
      <c r="AX971" s="89"/>
      <c r="AY971" s="89"/>
    </row>
    <row r="972" spans="1:51" s="47" customFormat="1" x14ac:dyDescent="0.35">
      <c r="A972" s="133"/>
      <c r="B972" s="136"/>
      <c r="C972" s="134"/>
      <c r="E972" s="137"/>
      <c r="F972" s="135"/>
      <c r="AR972" s="89"/>
      <c r="AS972" s="89"/>
      <c r="AT972" s="89"/>
      <c r="AU972" s="89"/>
      <c r="AV972" s="89"/>
      <c r="AW972" s="89"/>
      <c r="AX972" s="89"/>
      <c r="AY972" s="89"/>
    </row>
    <row r="973" spans="1:51" s="47" customFormat="1" x14ac:dyDescent="0.35">
      <c r="A973" s="133"/>
      <c r="B973" s="136"/>
      <c r="C973" s="134"/>
      <c r="E973" s="137"/>
      <c r="F973" s="135"/>
      <c r="AR973" s="89"/>
      <c r="AS973" s="89"/>
      <c r="AT973" s="89"/>
      <c r="AU973" s="89"/>
      <c r="AV973" s="89"/>
      <c r="AW973" s="89"/>
      <c r="AX973" s="89"/>
      <c r="AY973" s="89"/>
    </row>
    <row r="974" spans="1:51" s="47" customFormat="1" x14ac:dyDescent="0.35">
      <c r="A974" s="133"/>
      <c r="B974" s="136"/>
      <c r="C974" s="134"/>
      <c r="E974" s="137"/>
      <c r="F974" s="135"/>
      <c r="AR974" s="89"/>
      <c r="AS974" s="89"/>
      <c r="AT974" s="89"/>
      <c r="AU974" s="89"/>
      <c r="AV974" s="89"/>
      <c r="AW974" s="89"/>
      <c r="AX974" s="89"/>
      <c r="AY974" s="89"/>
    </row>
    <row r="975" spans="1:51" s="47" customFormat="1" x14ac:dyDescent="0.35">
      <c r="A975" s="133"/>
      <c r="B975" s="136"/>
      <c r="C975" s="134"/>
      <c r="E975" s="137"/>
      <c r="F975" s="135"/>
      <c r="AR975" s="89"/>
      <c r="AS975" s="89"/>
      <c r="AT975" s="89"/>
      <c r="AU975" s="89"/>
      <c r="AV975" s="89"/>
      <c r="AW975" s="89"/>
      <c r="AX975" s="89"/>
      <c r="AY975" s="89"/>
    </row>
    <row r="976" spans="1:51" s="47" customFormat="1" x14ac:dyDescent="0.35">
      <c r="A976" s="133"/>
      <c r="B976" s="136"/>
      <c r="C976" s="134"/>
      <c r="E976" s="137"/>
      <c r="F976" s="135"/>
      <c r="AR976" s="89"/>
      <c r="AS976" s="89"/>
      <c r="AT976" s="89"/>
      <c r="AU976" s="89"/>
      <c r="AV976" s="89"/>
      <c r="AW976" s="89"/>
      <c r="AX976" s="89"/>
      <c r="AY976" s="89"/>
    </row>
    <row r="977" spans="1:51" s="47" customFormat="1" x14ac:dyDescent="0.35">
      <c r="A977" s="133"/>
      <c r="B977" s="136"/>
      <c r="C977" s="134"/>
      <c r="E977" s="137"/>
      <c r="F977" s="135"/>
      <c r="AR977" s="89"/>
      <c r="AS977" s="89"/>
      <c r="AT977" s="89"/>
      <c r="AU977" s="89"/>
      <c r="AV977" s="89"/>
      <c r="AW977" s="89"/>
      <c r="AX977" s="89"/>
      <c r="AY977" s="89"/>
    </row>
    <row r="978" spans="1:51" s="47" customFormat="1" x14ac:dyDescent="0.35">
      <c r="A978" s="133"/>
      <c r="B978" s="136"/>
      <c r="C978" s="134"/>
      <c r="E978" s="137"/>
      <c r="F978" s="135"/>
      <c r="AR978" s="89"/>
      <c r="AS978" s="89"/>
      <c r="AT978" s="89"/>
      <c r="AU978" s="89"/>
      <c r="AV978" s="89"/>
      <c r="AW978" s="89"/>
      <c r="AX978" s="89"/>
      <c r="AY978" s="89"/>
    </row>
    <row r="979" spans="1:51" s="47" customFormat="1" x14ac:dyDescent="0.35">
      <c r="A979" s="133"/>
      <c r="B979" s="136"/>
      <c r="C979" s="134"/>
      <c r="E979" s="137"/>
      <c r="F979" s="135"/>
      <c r="AR979" s="89"/>
      <c r="AS979" s="89"/>
      <c r="AT979" s="89"/>
      <c r="AU979" s="89"/>
      <c r="AV979" s="89"/>
      <c r="AW979" s="89"/>
      <c r="AX979" s="89"/>
      <c r="AY979" s="89"/>
    </row>
    <row r="980" spans="1:51" s="47" customFormat="1" x14ac:dyDescent="0.35">
      <c r="A980" s="133"/>
      <c r="B980" s="136"/>
      <c r="C980" s="134"/>
      <c r="E980" s="137"/>
      <c r="F980" s="135"/>
      <c r="AR980" s="89"/>
      <c r="AS980" s="89"/>
      <c r="AT980" s="89"/>
      <c r="AU980" s="89"/>
      <c r="AV980" s="89"/>
      <c r="AW980" s="89"/>
      <c r="AX980" s="89"/>
      <c r="AY980" s="89"/>
    </row>
    <row r="981" spans="1:51" s="47" customFormat="1" x14ac:dyDescent="0.35">
      <c r="A981" s="133"/>
      <c r="B981" s="136"/>
      <c r="C981" s="134"/>
      <c r="E981" s="137"/>
      <c r="F981" s="135"/>
      <c r="AR981" s="89"/>
      <c r="AS981" s="89"/>
      <c r="AT981" s="89"/>
      <c r="AU981" s="89"/>
      <c r="AV981" s="89"/>
      <c r="AW981" s="89"/>
      <c r="AX981" s="89"/>
      <c r="AY981" s="89"/>
    </row>
    <row r="982" spans="1:51" s="47" customFormat="1" x14ac:dyDescent="0.35">
      <c r="A982" s="133"/>
      <c r="B982" s="136"/>
      <c r="C982" s="134"/>
      <c r="E982" s="137"/>
      <c r="F982" s="135"/>
      <c r="AR982" s="89"/>
      <c r="AS982" s="89"/>
      <c r="AT982" s="89"/>
      <c r="AU982" s="89"/>
      <c r="AV982" s="89"/>
      <c r="AW982" s="89"/>
      <c r="AX982" s="89"/>
      <c r="AY982" s="89"/>
    </row>
    <row r="983" spans="1:51" s="47" customFormat="1" x14ac:dyDescent="0.35">
      <c r="A983" s="133"/>
      <c r="B983" s="136"/>
      <c r="C983" s="134"/>
      <c r="E983" s="137"/>
      <c r="F983" s="135"/>
      <c r="AR983" s="89"/>
      <c r="AS983" s="89"/>
      <c r="AT983" s="89"/>
      <c r="AU983" s="89"/>
      <c r="AV983" s="89"/>
      <c r="AW983" s="89"/>
      <c r="AX983" s="89"/>
      <c r="AY983" s="89"/>
    </row>
    <row r="984" spans="1:51" s="47" customFormat="1" x14ac:dyDescent="0.35">
      <c r="A984" s="133"/>
      <c r="B984" s="136"/>
      <c r="C984" s="134"/>
      <c r="E984" s="137"/>
      <c r="F984" s="135"/>
      <c r="AR984" s="89"/>
      <c r="AS984" s="89"/>
      <c r="AT984" s="89"/>
      <c r="AU984" s="89"/>
      <c r="AV984" s="89"/>
      <c r="AW984" s="89"/>
      <c r="AX984" s="89"/>
      <c r="AY984" s="89"/>
    </row>
    <row r="985" spans="1:51" s="47" customFormat="1" x14ac:dyDescent="0.35">
      <c r="A985" s="133"/>
      <c r="B985" s="136"/>
      <c r="C985" s="134"/>
      <c r="E985" s="137"/>
      <c r="F985" s="135"/>
      <c r="AR985" s="89"/>
      <c r="AS985" s="89"/>
      <c r="AT985" s="89"/>
      <c r="AU985" s="89"/>
      <c r="AV985" s="89"/>
      <c r="AW985" s="89"/>
      <c r="AX985" s="89"/>
      <c r="AY985" s="89"/>
    </row>
    <row r="986" spans="1:51" s="47" customFormat="1" x14ac:dyDescent="0.35">
      <c r="A986" s="133"/>
      <c r="B986" s="136"/>
      <c r="C986" s="134"/>
      <c r="E986" s="137"/>
      <c r="F986" s="135"/>
      <c r="AR986" s="89"/>
      <c r="AS986" s="89"/>
      <c r="AT986" s="89"/>
      <c r="AU986" s="89"/>
      <c r="AV986" s="89"/>
      <c r="AW986" s="89"/>
      <c r="AX986" s="89"/>
      <c r="AY986" s="89"/>
    </row>
    <row r="987" spans="1:51" s="47" customFormat="1" x14ac:dyDescent="0.35">
      <c r="A987" s="133"/>
      <c r="B987" s="136"/>
      <c r="C987" s="134"/>
      <c r="E987" s="137"/>
      <c r="F987" s="135"/>
      <c r="AR987" s="89"/>
      <c r="AS987" s="89"/>
      <c r="AT987" s="89"/>
      <c r="AU987" s="89"/>
      <c r="AV987" s="89"/>
      <c r="AW987" s="89"/>
      <c r="AX987" s="89"/>
      <c r="AY987" s="89"/>
    </row>
    <row r="988" spans="1:51" s="47" customFormat="1" x14ac:dyDescent="0.35">
      <c r="A988" s="133"/>
      <c r="B988" s="136"/>
      <c r="C988" s="134"/>
      <c r="E988" s="137"/>
      <c r="F988" s="135"/>
      <c r="AR988" s="89"/>
      <c r="AS988" s="89"/>
      <c r="AT988" s="89"/>
      <c r="AU988" s="89"/>
      <c r="AV988" s="89"/>
      <c r="AW988" s="89"/>
      <c r="AX988" s="89"/>
      <c r="AY988" s="89"/>
    </row>
    <row r="989" spans="1:51" s="47" customFormat="1" x14ac:dyDescent="0.35">
      <c r="A989" s="133"/>
      <c r="B989" s="136"/>
      <c r="C989" s="134"/>
      <c r="E989" s="137"/>
      <c r="F989" s="135"/>
      <c r="AR989" s="89"/>
      <c r="AS989" s="89"/>
      <c r="AT989" s="89"/>
      <c r="AU989" s="89"/>
      <c r="AV989" s="89"/>
      <c r="AW989" s="89"/>
      <c r="AX989" s="89"/>
      <c r="AY989" s="89"/>
    </row>
    <row r="990" spans="1:51" s="47" customFormat="1" x14ac:dyDescent="0.35">
      <c r="A990" s="133"/>
      <c r="B990" s="136"/>
      <c r="C990" s="134"/>
      <c r="E990" s="137"/>
      <c r="F990" s="135"/>
      <c r="AR990" s="89"/>
      <c r="AS990" s="89"/>
      <c r="AT990" s="89"/>
      <c r="AU990" s="89"/>
      <c r="AV990" s="89"/>
      <c r="AW990" s="89"/>
      <c r="AX990" s="89"/>
      <c r="AY990" s="89"/>
    </row>
    <row r="991" spans="1:51" s="47" customFormat="1" x14ac:dyDescent="0.35">
      <c r="A991" s="133"/>
      <c r="B991" s="136"/>
      <c r="C991" s="134"/>
      <c r="E991" s="137"/>
      <c r="F991" s="135"/>
      <c r="AR991" s="89"/>
      <c r="AS991" s="89"/>
      <c r="AT991" s="89"/>
      <c r="AU991" s="89"/>
      <c r="AV991" s="89"/>
      <c r="AW991" s="89"/>
      <c r="AX991" s="89"/>
      <c r="AY991" s="89"/>
    </row>
    <row r="992" spans="1:51" s="47" customFormat="1" x14ac:dyDescent="0.35">
      <c r="A992" s="133"/>
      <c r="B992" s="136"/>
      <c r="C992" s="134"/>
      <c r="E992" s="137"/>
      <c r="F992" s="135"/>
      <c r="AR992" s="89"/>
      <c r="AS992" s="89"/>
      <c r="AT992" s="89"/>
      <c r="AU992" s="89"/>
      <c r="AV992" s="89"/>
      <c r="AW992" s="89"/>
      <c r="AX992" s="89"/>
      <c r="AY992" s="89"/>
    </row>
    <row r="993" spans="1:51" s="47" customFormat="1" x14ac:dyDescent="0.35">
      <c r="A993" s="133"/>
      <c r="B993" s="136"/>
      <c r="C993" s="134"/>
      <c r="E993" s="137"/>
      <c r="F993" s="135"/>
      <c r="AR993" s="89"/>
      <c r="AS993" s="89"/>
      <c r="AT993" s="89"/>
      <c r="AU993" s="89"/>
      <c r="AV993" s="89"/>
      <c r="AW993" s="89"/>
      <c r="AX993" s="89"/>
      <c r="AY993" s="89"/>
    </row>
    <row r="994" spans="1:51" s="47" customFormat="1" x14ac:dyDescent="0.35">
      <c r="A994" s="133"/>
      <c r="B994" s="136"/>
      <c r="C994" s="134"/>
      <c r="E994" s="137"/>
      <c r="F994" s="135"/>
      <c r="AR994" s="89"/>
      <c r="AS994" s="89"/>
      <c r="AT994" s="89"/>
      <c r="AU994" s="89"/>
      <c r="AV994" s="89"/>
      <c r="AW994" s="89"/>
      <c r="AX994" s="89"/>
      <c r="AY994" s="89"/>
    </row>
    <row r="995" spans="1:51" s="47" customFormat="1" x14ac:dyDescent="0.35">
      <c r="A995" s="133"/>
      <c r="B995" s="136"/>
      <c r="C995" s="134"/>
      <c r="E995" s="137"/>
      <c r="F995" s="135"/>
      <c r="AR995" s="89"/>
      <c r="AS995" s="89"/>
      <c r="AT995" s="89"/>
      <c r="AU995" s="89"/>
      <c r="AV995" s="89"/>
      <c r="AW995" s="89"/>
      <c r="AX995" s="89"/>
      <c r="AY995" s="89"/>
    </row>
    <row r="996" spans="1:51" s="47" customFormat="1" x14ac:dyDescent="0.35">
      <c r="A996" s="133"/>
      <c r="B996" s="136"/>
      <c r="C996" s="134"/>
      <c r="E996" s="137"/>
      <c r="F996" s="135"/>
      <c r="AR996" s="89"/>
      <c r="AS996" s="89"/>
      <c r="AT996" s="89"/>
      <c r="AU996" s="89"/>
      <c r="AV996" s="89"/>
      <c r="AW996" s="89"/>
      <c r="AX996" s="89"/>
      <c r="AY996" s="89"/>
    </row>
    <row r="997" spans="1:51" s="47" customFormat="1" x14ac:dyDescent="0.35">
      <c r="A997" s="133"/>
      <c r="B997" s="136"/>
      <c r="C997" s="134"/>
      <c r="E997" s="137"/>
      <c r="F997" s="135"/>
      <c r="AR997" s="89"/>
      <c r="AS997" s="89"/>
      <c r="AT997" s="89"/>
      <c r="AU997" s="89"/>
      <c r="AV997" s="89"/>
      <c r="AW997" s="89"/>
      <c r="AX997" s="89"/>
      <c r="AY997" s="89"/>
    </row>
    <row r="998" spans="1:51" s="47" customFormat="1" x14ac:dyDescent="0.35">
      <c r="A998" s="133"/>
      <c r="B998" s="136"/>
      <c r="C998" s="134"/>
      <c r="E998" s="137"/>
      <c r="F998" s="135"/>
      <c r="AR998" s="89"/>
      <c r="AS998" s="89"/>
      <c r="AT998" s="89"/>
      <c r="AU998" s="89"/>
      <c r="AV998" s="89"/>
      <c r="AW998" s="89"/>
      <c r="AX998" s="89"/>
      <c r="AY998" s="89"/>
    </row>
    <row r="999" spans="1:51" s="47" customFormat="1" x14ac:dyDescent="0.35">
      <c r="A999" s="133"/>
      <c r="B999" s="136"/>
      <c r="C999" s="134"/>
      <c r="E999" s="137"/>
      <c r="F999" s="135"/>
      <c r="AR999" s="89"/>
      <c r="AS999" s="89"/>
      <c r="AT999" s="89"/>
      <c r="AU999" s="89"/>
      <c r="AV999" s="89"/>
      <c r="AW999" s="89"/>
      <c r="AX999" s="89"/>
      <c r="AY999" s="89"/>
    </row>
    <row r="1000" spans="1:51" s="47" customFormat="1" x14ac:dyDescent="0.35">
      <c r="A1000" s="133"/>
      <c r="B1000" s="136"/>
      <c r="C1000" s="134"/>
      <c r="E1000" s="137"/>
      <c r="F1000" s="135"/>
      <c r="AR1000" s="89"/>
      <c r="AS1000" s="89"/>
      <c r="AT1000" s="89"/>
      <c r="AU1000" s="89"/>
      <c r="AV1000" s="89"/>
      <c r="AW1000" s="89"/>
      <c r="AX1000" s="89"/>
      <c r="AY1000" s="89"/>
    </row>
    <row r="1001" spans="1:51" s="47" customFormat="1" x14ac:dyDescent="0.35">
      <c r="A1001" s="133"/>
      <c r="B1001" s="136"/>
      <c r="C1001" s="134"/>
      <c r="E1001" s="137"/>
      <c r="F1001" s="135"/>
      <c r="AR1001" s="89"/>
      <c r="AS1001" s="89"/>
      <c r="AT1001" s="89"/>
      <c r="AU1001" s="89"/>
      <c r="AV1001" s="89"/>
      <c r="AW1001" s="89"/>
      <c r="AX1001" s="89"/>
      <c r="AY1001" s="89"/>
    </row>
    <row r="1002" spans="1:51" s="47" customFormat="1" x14ac:dyDescent="0.35">
      <c r="A1002" s="133"/>
      <c r="B1002" s="136"/>
      <c r="C1002" s="134"/>
      <c r="E1002" s="137"/>
      <c r="F1002" s="135"/>
      <c r="AR1002" s="89"/>
      <c r="AS1002" s="89"/>
      <c r="AT1002" s="89"/>
      <c r="AU1002" s="89"/>
      <c r="AV1002" s="89"/>
      <c r="AW1002" s="89"/>
      <c r="AX1002" s="89"/>
      <c r="AY1002" s="89"/>
    </row>
    <row r="1003" spans="1:51" s="47" customFormat="1" x14ac:dyDescent="0.35">
      <c r="A1003" s="133"/>
      <c r="B1003" s="136"/>
      <c r="C1003" s="134"/>
      <c r="E1003" s="137"/>
      <c r="F1003" s="135"/>
      <c r="AR1003" s="89"/>
      <c r="AS1003" s="89"/>
      <c r="AT1003" s="89"/>
      <c r="AU1003" s="89"/>
      <c r="AV1003" s="89"/>
      <c r="AW1003" s="89"/>
      <c r="AX1003" s="89"/>
      <c r="AY1003" s="89"/>
    </row>
    <row r="1004" spans="1:51" s="47" customFormat="1" x14ac:dyDescent="0.35">
      <c r="A1004" s="133"/>
      <c r="B1004" s="136"/>
      <c r="C1004" s="134"/>
      <c r="E1004" s="137"/>
      <c r="F1004" s="135"/>
      <c r="AR1004" s="89"/>
      <c r="AS1004" s="89"/>
      <c r="AT1004" s="89"/>
      <c r="AU1004" s="89"/>
      <c r="AV1004" s="89"/>
      <c r="AW1004" s="89"/>
      <c r="AX1004" s="89"/>
      <c r="AY1004" s="89"/>
    </row>
    <row r="1005" spans="1:51" s="47" customFormat="1" x14ac:dyDescent="0.35">
      <c r="A1005" s="133"/>
      <c r="B1005" s="136"/>
      <c r="C1005" s="134"/>
      <c r="E1005" s="137"/>
      <c r="F1005" s="135"/>
      <c r="AR1005" s="89"/>
      <c r="AS1005" s="89"/>
      <c r="AT1005" s="89"/>
      <c r="AU1005" s="89"/>
      <c r="AV1005" s="89"/>
      <c r="AW1005" s="89"/>
      <c r="AX1005" s="89"/>
      <c r="AY1005" s="89"/>
    </row>
    <row r="1006" spans="1:51" s="47" customFormat="1" x14ac:dyDescent="0.35">
      <c r="A1006" s="133"/>
      <c r="B1006" s="136"/>
      <c r="C1006" s="134"/>
      <c r="E1006" s="137"/>
      <c r="F1006" s="135"/>
      <c r="AR1006" s="89"/>
      <c r="AS1006" s="89"/>
      <c r="AT1006" s="89"/>
      <c r="AU1006" s="89"/>
      <c r="AV1006" s="89"/>
      <c r="AW1006" s="89"/>
      <c r="AX1006" s="89"/>
      <c r="AY1006" s="89"/>
    </row>
    <row r="1007" spans="1:51" s="47" customFormat="1" x14ac:dyDescent="0.35">
      <c r="A1007" s="133"/>
      <c r="B1007" s="136"/>
      <c r="C1007" s="134"/>
      <c r="E1007" s="137"/>
      <c r="F1007" s="135"/>
      <c r="AR1007" s="89"/>
      <c r="AS1007" s="89"/>
      <c r="AT1007" s="89"/>
      <c r="AU1007" s="89"/>
      <c r="AV1007" s="89"/>
      <c r="AW1007" s="89"/>
      <c r="AX1007" s="89"/>
      <c r="AY1007" s="89"/>
    </row>
    <row r="1008" spans="1:51" s="47" customFormat="1" x14ac:dyDescent="0.35">
      <c r="A1008" s="133"/>
      <c r="B1008" s="136"/>
      <c r="C1008" s="134"/>
      <c r="E1008" s="137"/>
      <c r="F1008" s="135"/>
      <c r="AR1008" s="89"/>
      <c r="AS1008" s="89"/>
      <c r="AT1008" s="89"/>
      <c r="AU1008" s="89"/>
      <c r="AV1008" s="89"/>
      <c r="AW1008" s="89"/>
      <c r="AX1008" s="89"/>
      <c r="AY1008" s="89"/>
    </row>
    <row r="1009" spans="1:51" s="47" customFormat="1" x14ac:dyDescent="0.35">
      <c r="A1009" s="133"/>
      <c r="B1009" s="136"/>
      <c r="C1009" s="134"/>
      <c r="E1009" s="137"/>
      <c r="F1009" s="135"/>
      <c r="AR1009" s="89"/>
      <c r="AS1009" s="89"/>
      <c r="AT1009" s="89"/>
      <c r="AU1009" s="89"/>
      <c r="AV1009" s="89"/>
      <c r="AW1009" s="89"/>
      <c r="AX1009" s="89"/>
      <c r="AY1009" s="89"/>
    </row>
    <row r="1010" spans="1:51" s="47" customFormat="1" x14ac:dyDescent="0.35">
      <c r="A1010" s="133"/>
      <c r="B1010" s="136"/>
      <c r="C1010" s="134"/>
      <c r="E1010" s="137"/>
      <c r="F1010" s="135"/>
      <c r="AR1010" s="89"/>
      <c r="AS1010" s="89"/>
      <c r="AT1010" s="89"/>
      <c r="AU1010" s="89"/>
      <c r="AV1010" s="89"/>
      <c r="AW1010" s="89"/>
      <c r="AX1010" s="89"/>
      <c r="AY1010" s="89"/>
    </row>
    <row r="1011" spans="1:51" s="47" customFormat="1" x14ac:dyDescent="0.35">
      <c r="A1011" s="133"/>
      <c r="B1011" s="136"/>
      <c r="C1011" s="134"/>
      <c r="E1011" s="137"/>
      <c r="F1011" s="135"/>
      <c r="AR1011" s="89"/>
      <c r="AS1011" s="89"/>
      <c r="AT1011" s="89"/>
      <c r="AU1011" s="89"/>
      <c r="AV1011" s="89"/>
      <c r="AW1011" s="89"/>
      <c r="AX1011" s="89"/>
      <c r="AY1011" s="89"/>
    </row>
    <row r="1012" spans="1:51" s="47" customFormat="1" x14ac:dyDescent="0.35">
      <c r="A1012" s="133"/>
      <c r="B1012" s="136"/>
      <c r="C1012" s="134"/>
      <c r="E1012" s="137"/>
      <c r="F1012" s="135"/>
      <c r="AR1012" s="89"/>
      <c r="AS1012" s="89"/>
      <c r="AT1012" s="89"/>
      <c r="AU1012" s="89"/>
      <c r="AV1012" s="89"/>
      <c r="AW1012" s="89"/>
      <c r="AX1012" s="89"/>
      <c r="AY1012" s="89"/>
    </row>
    <row r="1013" spans="1:51" s="47" customFormat="1" x14ac:dyDescent="0.35">
      <c r="A1013" s="133"/>
      <c r="B1013" s="136"/>
      <c r="C1013" s="134"/>
      <c r="E1013" s="137"/>
      <c r="F1013" s="135"/>
      <c r="AR1013" s="89"/>
      <c r="AS1013" s="89"/>
      <c r="AT1013" s="89"/>
      <c r="AU1013" s="89"/>
      <c r="AV1013" s="89"/>
      <c r="AW1013" s="89"/>
      <c r="AX1013" s="89"/>
      <c r="AY1013" s="89"/>
    </row>
    <row r="1014" spans="1:51" s="47" customFormat="1" x14ac:dyDescent="0.35">
      <c r="A1014" s="133"/>
      <c r="B1014" s="136"/>
      <c r="C1014" s="134"/>
      <c r="E1014" s="137"/>
      <c r="F1014" s="135"/>
      <c r="AR1014" s="89"/>
      <c r="AS1014" s="89"/>
      <c r="AT1014" s="89"/>
      <c r="AU1014" s="89"/>
      <c r="AV1014" s="89"/>
      <c r="AW1014" s="89"/>
      <c r="AX1014" s="89"/>
      <c r="AY1014" s="89"/>
    </row>
    <row r="1015" spans="1:51" s="47" customFormat="1" x14ac:dyDescent="0.35">
      <c r="A1015" s="133"/>
      <c r="B1015" s="136"/>
      <c r="C1015" s="134"/>
      <c r="E1015" s="137"/>
      <c r="F1015" s="135"/>
      <c r="AR1015" s="89"/>
      <c r="AS1015" s="89"/>
      <c r="AT1015" s="89"/>
      <c r="AU1015" s="89"/>
      <c r="AV1015" s="89"/>
      <c r="AW1015" s="89"/>
      <c r="AX1015" s="89"/>
      <c r="AY1015" s="89"/>
    </row>
    <row r="1016" spans="1:51" s="47" customFormat="1" x14ac:dyDescent="0.35">
      <c r="A1016" s="133"/>
      <c r="B1016" s="136"/>
      <c r="C1016" s="134"/>
      <c r="E1016" s="137"/>
      <c r="F1016" s="135"/>
      <c r="AR1016" s="89"/>
      <c r="AS1016" s="89"/>
      <c r="AT1016" s="89"/>
      <c r="AU1016" s="89"/>
      <c r="AV1016" s="89"/>
      <c r="AW1016" s="89"/>
      <c r="AX1016" s="89"/>
      <c r="AY1016" s="89"/>
    </row>
    <row r="1017" spans="1:51" s="47" customFormat="1" x14ac:dyDescent="0.35">
      <c r="A1017" s="133"/>
      <c r="B1017" s="136"/>
      <c r="C1017" s="134"/>
      <c r="E1017" s="137"/>
      <c r="F1017" s="135"/>
      <c r="AR1017" s="89"/>
      <c r="AS1017" s="89"/>
      <c r="AT1017" s="89"/>
      <c r="AU1017" s="89"/>
      <c r="AV1017" s="89"/>
      <c r="AW1017" s="89"/>
      <c r="AX1017" s="89"/>
      <c r="AY1017" s="89"/>
    </row>
    <row r="1018" spans="1:51" s="47" customFormat="1" x14ac:dyDescent="0.35">
      <c r="A1018" s="133"/>
      <c r="B1018" s="136"/>
      <c r="C1018" s="134"/>
      <c r="E1018" s="137"/>
      <c r="F1018" s="135"/>
      <c r="AR1018" s="89"/>
      <c r="AS1018" s="89"/>
      <c r="AT1018" s="89"/>
      <c r="AU1018" s="89"/>
      <c r="AV1018" s="89"/>
      <c r="AW1018" s="89"/>
      <c r="AX1018" s="89"/>
      <c r="AY1018" s="89"/>
    </row>
    <row r="1019" spans="1:51" s="47" customFormat="1" x14ac:dyDescent="0.35">
      <c r="A1019" s="133"/>
      <c r="B1019" s="136"/>
      <c r="C1019" s="134"/>
      <c r="E1019" s="137"/>
      <c r="F1019" s="135"/>
      <c r="AR1019" s="89"/>
      <c r="AS1019" s="89"/>
      <c r="AT1019" s="89"/>
      <c r="AU1019" s="89"/>
      <c r="AV1019" s="89"/>
      <c r="AW1019" s="89"/>
      <c r="AX1019" s="89"/>
      <c r="AY1019" s="89"/>
    </row>
    <row r="1020" spans="1:51" s="47" customFormat="1" x14ac:dyDescent="0.35">
      <c r="A1020" s="133"/>
      <c r="B1020" s="136"/>
      <c r="C1020" s="134"/>
      <c r="E1020" s="137"/>
      <c r="F1020" s="135"/>
      <c r="AR1020" s="89"/>
      <c r="AS1020" s="89"/>
      <c r="AT1020" s="89"/>
      <c r="AU1020" s="89"/>
      <c r="AV1020" s="89"/>
      <c r="AW1020" s="89"/>
      <c r="AX1020" s="89"/>
      <c r="AY1020" s="89"/>
    </row>
    <row r="1021" spans="1:51" s="47" customFormat="1" x14ac:dyDescent="0.35">
      <c r="A1021" s="133"/>
      <c r="B1021" s="136"/>
      <c r="C1021" s="134"/>
      <c r="E1021" s="137"/>
      <c r="F1021" s="135"/>
      <c r="AR1021" s="89"/>
      <c r="AS1021" s="89"/>
      <c r="AT1021" s="89"/>
      <c r="AU1021" s="89"/>
      <c r="AV1021" s="89"/>
      <c r="AW1021" s="89"/>
      <c r="AX1021" s="89"/>
      <c r="AY1021" s="89"/>
    </row>
    <row r="1022" spans="1:51" s="47" customFormat="1" x14ac:dyDescent="0.35">
      <c r="A1022" s="133"/>
      <c r="B1022" s="136"/>
      <c r="C1022" s="134"/>
      <c r="E1022" s="137"/>
      <c r="F1022" s="135"/>
      <c r="AR1022" s="89"/>
      <c r="AS1022" s="89"/>
      <c r="AT1022" s="89"/>
      <c r="AU1022" s="89"/>
      <c r="AV1022" s="89"/>
      <c r="AW1022" s="89"/>
      <c r="AX1022" s="89"/>
      <c r="AY1022" s="89"/>
    </row>
    <row r="1023" spans="1:51" s="47" customFormat="1" x14ac:dyDescent="0.35">
      <c r="A1023" s="133"/>
      <c r="B1023" s="136"/>
      <c r="C1023" s="134"/>
      <c r="E1023" s="137"/>
      <c r="F1023" s="135"/>
      <c r="AR1023" s="89"/>
      <c r="AS1023" s="89"/>
      <c r="AT1023" s="89"/>
      <c r="AU1023" s="89"/>
      <c r="AV1023" s="89"/>
      <c r="AW1023" s="89"/>
      <c r="AX1023" s="89"/>
      <c r="AY1023" s="89"/>
    </row>
    <row r="1024" spans="1:51" s="47" customFormat="1" x14ac:dyDescent="0.35">
      <c r="A1024" s="133"/>
      <c r="B1024" s="136"/>
      <c r="C1024" s="134"/>
      <c r="E1024" s="137"/>
      <c r="F1024" s="135"/>
      <c r="AR1024" s="89"/>
      <c r="AS1024" s="89"/>
      <c r="AT1024" s="89"/>
      <c r="AU1024" s="89"/>
      <c r="AV1024" s="89"/>
      <c r="AW1024" s="89"/>
      <c r="AX1024" s="89"/>
      <c r="AY1024" s="89"/>
    </row>
    <row r="1025" spans="1:51" s="47" customFormat="1" x14ac:dyDescent="0.35">
      <c r="A1025" s="133"/>
      <c r="B1025" s="136"/>
      <c r="C1025" s="134"/>
      <c r="E1025" s="137"/>
      <c r="F1025" s="135"/>
      <c r="AR1025" s="89"/>
      <c r="AS1025" s="89"/>
      <c r="AT1025" s="89"/>
      <c r="AU1025" s="89"/>
      <c r="AV1025" s="89"/>
      <c r="AW1025" s="89"/>
      <c r="AX1025" s="89"/>
      <c r="AY1025" s="89"/>
    </row>
    <row r="1026" spans="1:51" s="47" customFormat="1" x14ac:dyDescent="0.35">
      <c r="A1026" s="133"/>
      <c r="B1026" s="136"/>
      <c r="C1026" s="134"/>
      <c r="E1026" s="137"/>
      <c r="F1026" s="135"/>
      <c r="AR1026" s="89"/>
      <c r="AS1026" s="89"/>
      <c r="AT1026" s="89"/>
      <c r="AU1026" s="89"/>
      <c r="AV1026" s="89"/>
      <c r="AW1026" s="89"/>
      <c r="AX1026" s="89"/>
      <c r="AY1026" s="89"/>
    </row>
    <row r="1027" spans="1:51" s="47" customFormat="1" x14ac:dyDescent="0.35">
      <c r="A1027" s="133"/>
      <c r="B1027" s="136"/>
      <c r="C1027" s="134"/>
      <c r="E1027" s="137"/>
      <c r="F1027" s="135"/>
      <c r="AR1027" s="89"/>
      <c r="AS1027" s="89"/>
      <c r="AT1027" s="89"/>
      <c r="AU1027" s="89"/>
      <c r="AV1027" s="89"/>
      <c r="AW1027" s="89"/>
      <c r="AX1027" s="89"/>
      <c r="AY1027" s="89"/>
    </row>
    <row r="1028" spans="1:51" s="47" customFormat="1" x14ac:dyDescent="0.35">
      <c r="A1028" s="133"/>
      <c r="B1028" s="136"/>
      <c r="C1028" s="134"/>
      <c r="E1028" s="137"/>
      <c r="F1028" s="135"/>
      <c r="AR1028" s="89"/>
      <c r="AS1028" s="89"/>
      <c r="AT1028" s="89"/>
      <c r="AU1028" s="89"/>
      <c r="AV1028" s="89"/>
      <c r="AW1028" s="89"/>
      <c r="AX1028" s="89"/>
      <c r="AY1028" s="89"/>
    </row>
    <row r="1029" spans="1:51" s="47" customFormat="1" x14ac:dyDescent="0.35">
      <c r="A1029" s="133"/>
      <c r="B1029" s="136"/>
      <c r="C1029" s="134"/>
      <c r="E1029" s="137"/>
      <c r="F1029" s="135"/>
      <c r="AR1029" s="89"/>
      <c r="AS1029" s="89"/>
      <c r="AT1029" s="89"/>
      <c r="AU1029" s="89"/>
      <c r="AV1029" s="89"/>
      <c r="AW1029" s="89"/>
      <c r="AX1029" s="89"/>
      <c r="AY1029" s="89"/>
    </row>
    <row r="1030" spans="1:51" s="47" customFormat="1" x14ac:dyDescent="0.35">
      <c r="A1030" s="133"/>
      <c r="B1030" s="136"/>
      <c r="C1030" s="134"/>
      <c r="E1030" s="137"/>
      <c r="F1030" s="135"/>
      <c r="AR1030" s="89"/>
      <c r="AS1030" s="89"/>
      <c r="AT1030" s="89"/>
      <c r="AU1030" s="89"/>
      <c r="AV1030" s="89"/>
      <c r="AW1030" s="89"/>
      <c r="AX1030" s="89"/>
      <c r="AY1030" s="89"/>
    </row>
    <row r="1031" spans="1:51" s="47" customFormat="1" x14ac:dyDescent="0.35">
      <c r="A1031" s="133"/>
      <c r="B1031" s="136"/>
      <c r="C1031" s="134"/>
      <c r="E1031" s="137"/>
      <c r="F1031" s="135"/>
      <c r="AR1031" s="89"/>
      <c r="AS1031" s="89"/>
      <c r="AT1031" s="89"/>
      <c r="AU1031" s="89"/>
      <c r="AV1031" s="89"/>
      <c r="AW1031" s="89"/>
      <c r="AX1031" s="89"/>
      <c r="AY1031" s="89"/>
    </row>
    <row r="1032" spans="1:51" s="47" customFormat="1" x14ac:dyDescent="0.35">
      <c r="A1032" s="133"/>
      <c r="B1032" s="136"/>
      <c r="C1032" s="134"/>
      <c r="E1032" s="137"/>
      <c r="F1032" s="135"/>
      <c r="AR1032" s="89"/>
      <c r="AS1032" s="89"/>
      <c r="AT1032" s="89"/>
      <c r="AU1032" s="89"/>
      <c r="AV1032" s="89"/>
      <c r="AW1032" s="89"/>
      <c r="AX1032" s="89"/>
      <c r="AY1032" s="89"/>
    </row>
    <row r="1033" spans="1:51" s="47" customFormat="1" x14ac:dyDescent="0.35">
      <c r="A1033" s="133"/>
      <c r="B1033" s="136"/>
      <c r="C1033" s="134"/>
      <c r="E1033" s="137"/>
      <c r="F1033" s="135"/>
      <c r="AR1033" s="89"/>
      <c r="AS1033" s="89"/>
      <c r="AT1033" s="89"/>
      <c r="AU1033" s="89"/>
      <c r="AV1033" s="89"/>
      <c r="AW1033" s="89"/>
      <c r="AX1033" s="89"/>
      <c r="AY1033" s="89"/>
    </row>
    <row r="1034" spans="1:51" s="47" customFormat="1" x14ac:dyDescent="0.35">
      <c r="A1034" s="133"/>
      <c r="B1034" s="136"/>
      <c r="C1034" s="134"/>
      <c r="E1034" s="137"/>
      <c r="F1034" s="135"/>
      <c r="AR1034" s="89"/>
      <c r="AS1034" s="89"/>
      <c r="AT1034" s="89"/>
      <c r="AU1034" s="89"/>
      <c r="AV1034" s="89"/>
      <c r="AW1034" s="89"/>
      <c r="AX1034" s="89"/>
      <c r="AY1034" s="89"/>
    </row>
    <row r="1035" spans="1:51" s="47" customFormat="1" x14ac:dyDescent="0.35">
      <c r="A1035" s="133"/>
      <c r="B1035" s="136"/>
      <c r="C1035" s="134"/>
      <c r="E1035" s="137"/>
      <c r="F1035" s="135"/>
      <c r="AR1035" s="89"/>
      <c r="AS1035" s="89"/>
      <c r="AT1035" s="89"/>
      <c r="AU1035" s="89"/>
      <c r="AV1035" s="89"/>
      <c r="AW1035" s="89"/>
      <c r="AX1035" s="89"/>
      <c r="AY1035" s="89"/>
    </row>
    <row r="1036" spans="1:51" s="47" customFormat="1" x14ac:dyDescent="0.35">
      <c r="A1036" s="133"/>
      <c r="B1036" s="136"/>
      <c r="C1036" s="134"/>
      <c r="E1036" s="137"/>
      <c r="F1036" s="135"/>
      <c r="AR1036" s="89"/>
      <c r="AS1036" s="89"/>
      <c r="AT1036" s="89"/>
      <c r="AU1036" s="89"/>
      <c r="AV1036" s="89"/>
      <c r="AW1036" s="89"/>
      <c r="AX1036" s="89"/>
      <c r="AY1036" s="89"/>
    </row>
    <row r="1037" spans="1:51" s="47" customFormat="1" x14ac:dyDescent="0.35">
      <c r="A1037" s="133"/>
      <c r="B1037" s="136"/>
      <c r="C1037" s="134"/>
      <c r="E1037" s="137"/>
      <c r="F1037" s="135"/>
      <c r="AR1037" s="89"/>
      <c r="AS1037" s="89"/>
      <c r="AT1037" s="89"/>
      <c r="AU1037" s="89"/>
      <c r="AV1037" s="89"/>
      <c r="AW1037" s="89"/>
      <c r="AX1037" s="89"/>
      <c r="AY1037" s="89"/>
    </row>
    <row r="1038" spans="1:51" s="47" customFormat="1" x14ac:dyDescent="0.35">
      <c r="A1038" s="133"/>
      <c r="B1038" s="136"/>
      <c r="C1038" s="134"/>
      <c r="E1038" s="137"/>
      <c r="F1038" s="135"/>
      <c r="AR1038" s="89"/>
      <c r="AS1038" s="89"/>
      <c r="AT1038" s="89"/>
      <c r="AU1038" s="89"/>
      <c r="AV1038" s="89"/>
      <c r="AW1038" s="89"/>
      <c r="AX1038" s="89"/>
      <c r="AY1038" s="89"/>
    </row>
    <row r="1039" spans="1:51" s="47" customFormat="1" x14ac:dyDescent="0.35">
      <c r="A1039" s="133"/>
      <c r="B1039" s="136"/>
      <c r="C1039" s="134"/>
      <c r="E1039" s="137"/>
      <c r="F1039" s="135"/>
      <c r="AR1039" s="89"/>
      <c r="AS1039" s="89"/>
      <c r="AT1039" s="89"/>
      <c r="AU1039" s="89"/>
      <c r="AV1039" s="89"/>
      <c r="AW1039" s="89"/>
      <c r="AX1039" s="89"/>
      <c r="AY1039" s="89"/>
    </row>
    <row r="1040" spans="1:51" s="47" customFormat="1" x14ac:dyDescent="0.35">
      <c r="A1040" s="133"/>
      <c r="B1040" s="136"/>
      <c r="C1040" s="134"/>
      <c r="E1040" s="137"/>
      <c r="F1040" s="135"/>
      <c r="AR1040" s="89"/>
      <c r="AS1040" s="89"/>
      <c r="AT1040" s="89"/>
      <c r="AU1040" s="89"/>
      <c r="AV1040" s="89"/>
      <c r="AW1040" s="89"/>
      <c r="AX1040" s="89"/>
      <c r="AY1040" s="89"/>
    </row>
    <row r="1041" spans="1:51" s="47" customFormat="1" x14ac:dyDescent="0.35">
      <c r="A1041" s="133"/>
      <c r="B1041" s="136"/>
      <c r="C1041" s="134"/>
      <c r="E1041" s="137"/>
      <c r="F1041" s="135"/>
      <c r="AR1041" s="89"/>
      <c r="AS1041" s="89"/>
      <c r="AT1041" s="89"/>
      <c r="AU1041" s="89"/>
      <c r="AV1041" s="89"/>
      <c r="AW1041" s="89"/>
      <c r="AX1041" s="89"/>
      <c r="AY1041" s="89"/>
    </row>
    <row r="1042" spans="1:51" s="47" customFormat="1" x14ac:dyDescent="0.35">
      <c r="A1042" s="133"/>
      <c r="B1042" s="136"/>
      <c r="C1042" s="134"/>
      <c r="E1042" s="137"/>
      <c r="F1042" s="135"/>
      <c r="AR1042" s="89"/>
      <c r="AS1042" s="89"/>
      <c r="AT1042" s="89"/>
      <c r="AU1042" s="89"/>
      <c r="AV1042" s="89"/>
      <c r="AW1042" s="89"/>
      <c r="AX1042" s="89"/>
      <c r="AY1042" s="89"/>
    </row>
    <row r="1043" spans="1:51" s="47" customFormat="1" x14ac:dyDescent="0.35">
      <c r="A1043" s="133"/>
      <c r="B1043" s="136"/>
      <c r="C1043" s="134"/>
      <c r="E1043" s="137"/>
      <c r="F1043" s="135"/>
      <c r="AR1043" s="89"/>
      <c r="AS1043" s="89"/>
      <c r="AT1043" s="89"/>
      <c r="AU1043" s="89"/>
      <c r="AV1043" s="89"/>
      <c r="AW1043" s="89"/>
      <c r="AX1043" s="89"/>
      <c r="AY1043" s="89"/>
    </row>
    <row r="1044" spans="1:51" s="47" customFormat="1" x14ac:dyDescent="0.35">
      <c r="A1044" s="133"/>
      <c r="B1044" s="136"/>
      <c r="C1044" s="134"/>
      <c r="E1044" s="137"/>
      <c r="F1044" s="135"/>
      <c r="AR1044" s="89"/>
      <c r="AS1044" s="89"/>
      <c r="AT1044" s="89"/>
      <c r="AU1044" s="89"/>
      <c r="AV1044" s="89"/>
      <c r="AW1044" s="89"/>
      <c r="AX1044" s="89"/>
      <c r="AY1044" s="89"/>
    </row>
    <row r="1045" spans="1:51" s="47" customFormat="1" x14ac:dyDescent="0.35">
      <c r="A1045" s="133"/>
      <c r="B1045" s="136"/>
      <c r="C1045" s="134"/>
      <c r="E1045" s="137"/>
      <c r="F1045" s="135"/>
      <c r="AR1045" s="89"/>
      <c r="AS1045" s="89"/>
      <c r="AT1045" s="89"/>
      <c r="AU1045" s="89"/>
      <c r="AV1045" s="89"/>
      <c r="AW1045" s="89"/>
      <c r="AX1045" s="89"/>
      <c r="AY1045" s="89"/>
    </row>
    <row r="1046" spans="1:51" s="47" customFormat="1" x14ac:dyDescent="0.35">
      <c r="A1046" s="133"/>
      <c r="B1046" s="136"/>
      <c r="C1046" s="134"/>
      <c r="E1046" s="137"/>
      <c r="F1046" s="135"/>
      <c r="AR1046" s="89"/>
      <c r="AS1046" s="89"/>
      <c r="AT1046" s="89"/>
      <c r="AU1046" s="89"/>
      <c r="AV1046" s="89"/>
      <c r="AW1046" s="89"/>
      <c r="AX1046" s="89"/>
      <c r="AY1046" s="89"/>
    </row>
    <row r="1047" spans="1:51" s="47" customFormat="1" x14ac:dyDescent="0.35">
      <c r="A1047" s="133"/>
      <c r="B1047" s="136"/>
      <c r="C1047" s="134"/>
      <c r="E1047" s="137"/>
      <c r="F1047" s="135"/>
      <c r="AR1047" s="89"/>
      <c r="AS1047" s="89"/>
      <c r="AT1047" s="89"/>
      <c r="AU1047" s="89"/>
      <c r="AV1047" s="89"/>
      <c r="AW1047" s="89"/>
      <c r="AX1047" s="89"/>
      <c r="AY1047" s="89"/>
    </row>
    <row r="1048" spans="1:51" s="47" customFormat="1" x14ac:dyDescent="0.35">
      <c r="A1048" s="133"/>
      <c r="B1048" s="136"/>
      <c r="C1048" s="134"/>
      <c r="E1048" s="137"/>
      <c r="F1048" s="135"/>
      <c r="AR1048" s="89"/>
      <c r="AS1048" s="89"/>
      <c r="AT1048" s="89"/>
      <c r="AU1048" s="89"/>
      <c r="AV1048" s="89"/>
      <c r="AW1048" s="89"/>
      <c r="AX1048" s="89"/>
      <c r="AY1048" s="89"/>
    </row>
    <row r="1049" spans="1:51" s="47" customFormat="1" x14ac:dyDescent="0.35">
      <c r="A1049" s="133"/>
      <c r="B1049" s="136"/>
      <c r="C1049" s="134"/>
      <c r="E1049" s="137"/>
      <c r="F1049" s="135"/>
      <c r="AR1049" s="89"/>
      <c r="AS1049" s="89"/>
      <c r="AT1049" s="89"/>
      <c r="AU1049" s="89"/>
      <c r="AV1049" s="89"/>
      <c r="AW1049" s="89"/>
      <c r="AX1049" s="89"/>
      <c r="AY1049" s="89"/>
    </row>
    <row r="1050" spans="1:51" s="47" customFormat="1" x14ac:dyDescent="0.35">
      <c r="A1050" s="133"/>
      <c r="B1050" s="136"/>
      <c r="C1050" s="134"/>
      <c r="E1050" s="137"/>
      <c r="F1050" s="135"/>
      <c r="AR1050" s="89"/>
      <c r="AS1050" s="89"/>
      <c r="AT1050" s="89"/>
      <c r="AU1050" s="89"/>
      <c r="AV1050" s="89"/>
      <c r="AW1050" s="89"/>
      <c r="AX1050" s="89"/>
      <c r="AY1050" s="89"/>
    </row>
    <row r="1051" spans="1:51" s="47" customFormat="1" x14ac:dyDescent="0.35">
      <c r="A1051" s="133"/>
      <c r="B1051" s="136"/>
      <c r="C1051" s="134"/>
      <c r="E1051" s="137"/>
      <c r="F1051" s="135"/>
      <c r="AR1051" s="89"/>
      <c r="AS1051" s="89"/>
      <c r="AT1051" s="89"/>
      <c r="AU1051" s="89"/>
      <c r="AV1051" s="89"/>
      <c r="AW1051" s="89"/>
      <c r="AX1051" s="89"/>
      <c r="AY1051" s="89"/>
    </row>
    <row r="1052" spans="1:51" s="47" customFormat="1" x14ac:dyDescent="0.35">
      <c r="A1052" s="133"/>
      <c r="B1052" s="136"/>
      <c r="C1052" s="134"/>
      <c r="E1052" s="137"/>
      <c r="F1052" s="135"/>
      <c r="AR1052" s="89"/>
      <c r="AS1052" s="89"/>
      <c r="AT1052" s="89"/>
      <c r="AU1052" s="89"/>
      <c r="AV1052" s="89"/>
      <c r="AW1052" s="89"/>
      <c r="AX1052" s="89"/>
      <c r="AY1052" s="89"/>
    </row>
    <row r="1053" spans="1:51" s="47" customFormat="1" x14ac:dyDescent="0.35">
      <c r="A1053" s="133"/>
      <c r="B1053" s="136"/>
      <c r="C1053" s="134"/>
      <c r="E1053" s="137"/>
      <c r="F1053" s="135"/>
      <c r="AR1053" s="89"/>
      <c r="AS1053" s="89"/>
      <c r="AT1053" s="89"/>
      <c r="AU1053" s="89"/>
      <c r="AV1053" s="89"/>
      <c r="AW1053" s="89"/>
      <c r="AX1053" s="89"/>
      <c r="AY1053" s="89"/>
    </row>
    <row r="1054" spans="1:51" s="47" customFormat="1" x14ac:dyDescent="0.35">
      <c r="A1054" s="133"/>
      <c r="B1054" s="136"/>
      <c r="C1054" s="134"/>
      <c r="E1054" s="137"/>
      <c r="F1054" s="135"/>
      <c r="AR1054" s="89"/>
      <c r="AS1054" s="89"/>
      <c r="AT1054" s="89"/>
      <c r="AU1054" s="89"/>
      <c r="AV1054" s="89"/>
      <c r="AW1054" s="89"/>
      <c r="AX1054" s="89"/>
      <c r="AY1054" s="89"/>
    </row>
    <row r="1055" spans="1:51" s="47" customFormat="1" x14ac:dyDescent="0.35">
      <c r="A1055" s="133"/>
      <c r="B1055" s="136"/>
      <c r="C1055" s="134"/>
      <c r="E1055" s="137"/>
      <c r="F1055" s="135"/>
      <c r="AR1055" s="89"/>
      <c r="AS1055" s="89"/>
      <c r="AT1055" s="89"/>
      <c r="AU1055" s="89"/>
      <c r="AV1055" s="89"/>
      <c r="AW1055" s="89"/>
      <c r="AX1055" s="89"/>
      <c r="AY1055" s="89"/>
    </row>
    <row r="1056" spans="1:51" s="47" customFormat="1" x14ac:dyDescent="0.35">
      <c r="A1056" s="133"/>
      <c r="B1056" s="136"/>
      <c r="C1056" s="134"/>
      <c r="E1056" s="137"/>
      <c r="F1056" s="135"/>
      <c r="AR1056" s="89"/>
      <c r="AS1056" s="89"/>
      <c r="AT1056" s="89"/>
      <c r="AU1056" s="89"/>
      <c r="AV1056" s="89"/>
      <c r="AW1056" s="89"/>
      <c r="AX1056" s="89"/>
      <c r="AY1056" s="89"/>
    </row>
    <row r="1057" spans="1:51" s="47" customFormat="1" x14ac:dyDescent="0.35">
      <c r="A1057" s="133"/>
      <c r="B1057" s="136"/>
      <c r="C1057" s="134"/>
      <c r="E1057" s="137"/>
      <c r="F1057" s="135"/>
      <c r="AR1057" s="89"/>
      <c r="AS1057" s="89"/>
      <c r="AT1057" s="89"/>
      <c r="AU1057" s="89"/>
      <c r="AV1057" s="89"/>
      <c r="AW1057" s="89"/>
      <c r="AX1057" s="89"/>
      <c r="AY1057" s="89"/>
    </row>
    <row r="1058" spans="1:51" s="47" customFormat="1" x14ac:dyDescent="0.35">
      <c r="A1058" s="133"/>
      <c r="B1058" s="136"/>
      <c r="C1058" s="134"/>
      <c r="E1058" s="137"/>
      <c r="F1058" s="135"/>
      <c r="AR1058" s="89"/>
      <c r="AS1058" s="89"/>
      <c r="AT1058" s="89"/>
      <c r="AU1058" s="89"/>
      <c r="AV1058" s="89"/>
      <c r="AW1058" s="89"/>
      <c r="AX1058" s="89"/>
      <c r="AY1058" s="89"/>
    </row>
    <row r="1059" spans="1:51" s="47" customFormat="1" x14ac:dyDescent="0.35">
      <c r="A1059" s="133"/>
      <c r="B1059" s="136"/>
      <c r="C1059" s="134"/>
      <c r="E1059" s="137"/>
      <c r="F1059" s="135"/>
      <c r="AR1059" s="89"/>
      <c r="AS1059" s="89"/>
      <c r="AT1059" s="89"/>
      <c r="AU1059" s="89"/>
      <c r="AV1059" s="89"/>
      <c r="AW1059" s="89"/>
      <c r="AX1059" s="89"/>
      <c r="AY1059" s="89"/>
    </row>
    <row r="1060" spans="1:51" s="47" customFormat="1" x14ac:dyDescent="0.35">
      <c r="A1060" s="133"/>
      <c r="B1060" s="136"/>
      <c r="C1060" s="134"/>
      <c r="E1060" s="137"/>
      <c r="F1060" s="135"/>
      <c r="AR1060" s="89"/>
      <c r="AS1060" s="89"/>
      <c r="AT1060" s="89"/>
      <c r="AU1060" s="89"/>
      <c r="AV1060" s="89"/>
      <c r="AW1060" s="89"/>
      <c r="AX1060" s="89"/>
      <c r="AY1060" s="89"/>
    </row>
    <row r="1061" spans="1:51" s="47" customFormat="1" x14ac:dyDescent="0.35">
      <c r="A1061" s="133"/>
      <c r="B1061" s="136"/>
      <c r="C1061" s="134"/>
      <c r="E1061" s="137"/>
      <c r="F1061" s="135"/>
      <c r="AR1061" s="89"/>
      <c r="AS1061" s="89"/>
      <c r="AT1061" s="89"/>
      <c r="AU1061" s="89"/>
      <c r="AV1061" s="89"/>
      <c r="AW1061" s="89"/>
      <c r="AX1061" s="89"/>
      <c r="AY1061" s="89"/>
    </row>
    <row r="1062" spans="1:51" s="47" customFormat="1" x14ac:dyDescent="0.35">
      <c r="A1062" s="133"/>
      <c r="B1062" s="136"/>
      <c r="C1062" s="134"/>
      <c r="E1062" s="137"/>
      <c r="F1062" s="135"/>
      <c r="AR1062" s="89"/>
      <c r="AS1062" s="89"/>
      <c r="AT1062" s="89"/>
      <c r="AU1062" s="89"/>
      <c r="AV1062" s="89"/>
      <c r="AW1062" s="89"/>
      <c r="AX1062" s="89"/>
      <c r="AY1062" s="89"/>
    </row>
    <row r="1063" spans="1:51" s="47" customFormat="1" x14ac:dyDescent="0.35">
      <c r="A1063" s="133"/>
      <c r="B1063" s="136"/>
      <c r="C1063" s="134"/>
      <c r="E1063" s="137"/>
      <c r="F1063" s="135"/>
      <c r="AR1063" s="89"/>
      <c r="AS1063" s="89"/>
      <c r="AT1063" s="89"/>
      <c r="AU1063" s="89"/>
      <c r="AV1063" s="89"/>
      <c r="AW1063" s="89"/>
      <c r="AX1063" s="89"/>
      <c r="AY1063" s="89"/>
    </row>
    <row r="1064" spans="1:51" s="47" customFormat="1" x14ac:dyDescent="0.35">
      <c r="A1064" s="133"/>
      <c r="B1064" s="136"/>
      <c r="C1064" s="134"/>
      <c r="E1064" s="137"/>
      <c r="F1064" s="135"/>
      <c r="AR1064" s="89"/>
      <c r="AS1064" s="89"/>
      <c r="AT1064" s="89"/>
      <c r="AU1064" s="89"/>
      <c r="AV1064" s="89"/>
      <c r="AW1064" s="89"/>
      <c r="AX1064" s="89"/>
      <c r="AY1064" s="89"/>
    </row>
    <row r="1065" spans="1:51" s="47" customFormat="1" x14ac:dyDescent="0.35">
      <c r="A1065" s="133"/>
      <c r="B1065" s="136"/>
      <c r="C1065" s="134"/>
      <c r="E1065" s="137"/>
      <c r="F1065" s="135"/>
      <c r="AR1065" s="89"/>
      <c r="AS1065" s="89"/>
      <c r="AT1065" s="89"/>
      <c r="AU1065" s="89"/>
      <c r="AV1065" s="89"/>
      <c r="AW1065" s="89"/>
      <c r="AX1065" s="89"/>
      <c r="AY1065" s="89"/>
    </row>
    <row r="1066" spans="1:51" s="47" customFormat="1" x14ac:dyDescent="0.35">
      <c r="A1066" s="133"/>
      <c r="B1066" s="136"/>
      <c r="C1066" s="134"/>
      <c r="E1066" s="137"/>
      <c r="F1066" s="135"/>
      <c r="AR1066" s="89"/>
      <c r="AS1066" s="89"/>
      <c r="AT1066" s="89"/>
      <c r="AU1066" s="89"/>
      <c r="AV1066" s="89"/>
      <c r="AW1066" s="89"/>
      <c r="AX1066" s="89"/>
      <c r="AY1066" s="89"/>
    </row>
    <row r="1067" spans="1:51" s="47" customFormat="1" x14ac:dyDescent="0.35">
      <c r="A1067" s="133"/>
      <c r="B1067" s="136"/>
      <c r="C1067" s="134"/>
      <c r="E1067" s="137"/>
      <c r="F1067" s="135"/>
      <c r="AR1067" s="89"/>
      <c r="AS1067" s="89"/>
      <c r="AT1067" s="89"/>
      <c r="AU1067" s="89"/>
      <c r="AV1067" s="89"/>
      <c r="AW1067" s="89"/>
      <c r="AX1067" s="89"/>
      <c r="AY1067" s="89"/>
    </row>
    <row r="1068" spans="1:51" s="47" customFormat="1" x14ac:dyDescent="0.35">
      <c r="A1068" s="133"/>
      <c r="B1068" s="136"/>
      <c r="C1068" s="134"/>
      <c r="E1068" s="137"/>
      <c r="F1068" s="135"/>
      <c r="AR1068" s="89"/>
      <c r="AS1068" s="89"/>
      <c r="AT1068" s="89"/>
      <c r="AU1068" s="89"/>
      <c r="AV1068" s="89"/>
      <c r="AW1068" s="89"/>
      <c r="AX1068" s="89"/>
      <c r="AY1068" s="89"/>
    </row>
    <row r="1069" spans="1:51" s="47" customFormat="1" x14ac:dyDescent="0.35">
      <c r="A1069" s="133"/>
      <c r="B1069" s="136"/>
      <c r="C1069" s="134"/>
      <c r="E1069" s="137"/>
      <c r="F1069" s="135"/>
      <c r="AR1069" s="89"/>
      <c r="AS1069" s="89"/>
      <c r="AT1069" s="89"/>
      <c r="AU1069" s="89"/>
      <c r="AV1069" s="89"/>
      <c r="AW1069" s="89"/>
      <c r="AX1069" s="89"/>
      <c r="AY1069" s="89"/>
    </row>
    <row r="1070" spans="1:51" s="47" customFormat="1" x14ac:dyDescent="0.35">
      <c r="A1070" s="133"/>
      <c r="B1070" s="136"/>
      <c r="C1070" s="134"/>
      <c r="E1070" s="137"/>
      <c r="F1070" s="135"/>
      <c r="AR1070" s="89"/>
      <c r="AS1070" s="89"/>
      <c r="AT1070" s="89"/>
      <c r="AU1070" s="89"/>
      <c r="AV1070" s="89"/>
      <c r="AW1070" s="89"/>
      <c r="AX1070" s="89"/>
      <c r="AY1070" s="89"/>
    </row>
    <row r="1071" spans="1:51" s="47" customFormat="1" x14ac:dyDescent="0.35">
      <c r="A1071" s="133"/>
      <c r="B1071" s="136"/>
      <c r="C1071" s="134"/>
      <c r="E1071" s="137"/>
      <c r="F1071" s="135"/>
      <c r="AR1071" s="89"/>
      <c r="AS1071" s="89"/>
      <c r="AT1071" s="89"/>
      <c r="AU1071" s="89"/>
      <c r="AV1071" s="89"/>
      <c r="AW1071" s="89"/>
      <c r="AX1071" s="89"/>
      <c r="AY1071" s="89"/>
    </row>
  </sheetData>
  <sheetProtection algorithmName="SHA-512" hashValue="mhUm0rUceXAU6yrE3whbknLAQ3H1k9QXAdnafztT0CiRh7Yo2tRUg8baKhegq+Bn4ic9qHPmyphx30gj8Dstxg==" saltValue="FVuaUTmZ7fgITsnowfE3ew==" spinCount="100000" sheet="1" selectLockedCells="1"/>
  <autoFilter ref="A2:F51" xr:uid="{00000000-0009-0000-0000-000003000000}"/>
  <phoneticPr fontId="15" type="noConversion"/>
  <printOptions horizontalCentered="1"/>
  <pageMargins left="0.75" right="0.75" top="1.5093749999999999" bottom="1" header="0.5" footer="0.5"/>
  <pageSetup scale="70" fitToHeight="2" orientation="portrait" r:id="rId1"/>
  <headerFooter alignWithMargins="0">
    <oddHeader>&amp;L&amp;G&amp;C&amp;"Arial,Bold"&amp;16UTILITIES REGULATION AND COMPETITION AUTHORITY
WINDOW REMOVAL &amp;&amp; RE-INSTALL
3RD &amp;&amp; 4TH FLOOR
BILLS OF QUANTITIES
DETAIL SHEET
&amp;R&amp;G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D6175-11DD-4EBD-A7B5-3BF2DF1528E3}">
  <sheetPr>
    <pageSetUpPr fitToPage="1"/>
  </sheetPr>
  <dimension ref="A1:F28"/>
  <sheetViews>
    <sheetView topLeftCell="A4" zoomScaleNormal="100" workbookViewId="0">
      <selection activeCell="C13" sqref="C13"/>
    </sheetView>
  </sheetViews>
  <sheetFormatPr defaultColWidth="7.46484375" defaultRowHeight="15.4" x14ac:dyDescent="0.35"/>
  <cols>
    <col min="1" max="1" width="13.86328125" style="3" customWidth="1"/>
    <col min="2" max="2" width="59.06640625" style="3" customWidth="1"/>
    <col min="3" max="3" width="16.1328125" style="181" customWidth="1"/>
    <col min="4" max="5" width="16.1328125" style="3" customWidth="1"/>
    <col min="6" max="6" width="20.265625" style="3" customWidth="1"/>
    <col min="7" max="16384" width="7.46484375" style="3"/>
  </cols>
  <sheetData>
    <row r="1" spans="1:6" ht="36" customHeight="1" x14ac:dyDescent="0.35">
      <c r="A1" s="1" t="s">
        <v>49</v>
      </c>
      <c r="B1" s="1" t="s">
        <v>1</v>
      </c>
      <c r="C1" s="139" t="s">
        <v>2</v>
      </c>
      <c r="D1" s="12" t="s">
        <v>44</v>
      </c>
      <c r="E1" s="144" t="s">
        <v>50</v>
      </c>
      <c r="F1" s="17" t="s">
        <v>51</v>
      </c>
    </row>
    <row r="2" spans="1:6" ht="39" customHeight="1" x14ac:dyDescent="0.35">
      <c r="A2" s="4"/>
      <c r="B2" s="2" t="s">
        <v>52</v>
      </c>
      <c r="C2" s="140"/>
      <c r="D2" s="13"/>
      <c r="E2" s="145"/>
      <c r="F2" s="33"/>
    </row>
    <row r="3" spans="1:6" ht="30" customHeight="1" x14ac:dyDescent="0.35">
      <c r="A3" s="5"/>
      <c r="B3" s="6" t="s">
        <v>53</v>
      </c>
      <c r="C3" s="141"/>
      <c r="D3" s="14"/>
      <c r="E3" s="146"/>
      <c r="F3" s="34"/>
    </row>
    <row r="4" spans="1:6" ht="30" customHeight="1" x14ac:dyDescent="0.35">
      <c r="A4" s="5"/>
      <c r="B4" s="6" t="s">
        <v>54</v>
      </c>
      <c r="C4" s="141"/>
      <c r="D4" s="14"/>
      <c r="E4" s="146"/>
      <c r="F4" s="34"/>
    </row>
    <row r="5" spans="1:6" ht="30" customHeight="1" x14ac:dyDescent="0.35">
      <c r="A5" s="7">
        <v>1.01</v>
      </c>
      <c r="B5" s="8" t="s">
        <v>55</v>
      </c>
      <c r="C5" s="142">
        <v>0</v>
      </c>
      <c r="D5" s="15" t="s">
        <v>30</v>
      </c>
      <c r="E5" s="147">
        <v>0</v>
      </c>
      <c r="F5" s="35">
        <f>C5*E5</f>
        <v>0</v>
      </c>
    </row>
    <row r="6" spans="1:6" ht="30" customHeight="1" x14ac:dyDescent="0.35">
      <c r="A6" s="5"/>
      <c r="B6" s="6" t="s">
        <v>56</v>
      </c>
      <c r="C6" s="141"/>
      <c r="D6" s="14"/>
      <c r="E6" s="146"/>
      <c r="F6" s="34"/>
    </row>
    <row r="7" spans="1:6" ht="30" customHeight="1" x14ac:dyDescent="0.35">
      <c r="A7" s="5"/>
      <c r="B7" s="6" t="s">
        <v>57</v>
      </c>
      <c r="C7" s="141"/>
      <c r="D7" s="14"/>
      <c r="E7" s="146"/>
      <c r="F7" s="34"/>
    </row>
    <row r="8" spans="1:6" ht="19.5" customHeight="1" x14ac:dyDescent="0.35">
      <c r="A8" s="5"/>
      <c r="B8" s="6" t="s">
        <v>58</v>
      </c>
      <c r="C8" s="141"/>
      <c r="D8" s="14"/>
      <c r="E8" s="146"/>
      <c r="F8" s="34"/>
    </row>
    <row r="9" spans="1:6" ht="54" customHeight="1" x14ac:dyDescent="0.35">
      <c r="A9" s="7">
        <v>1.02</v>
      </c>
      <c r="B9" s="8" t="s">
        <v>59</v>
      </c>
      <c r="C9" s="142">
        <v>0</v>
      </c>
      <c r="D9" s="15" t="s">
        <v>45</v>
      </c>
      <c r="E9" s="147">
        <v>0</v>
      </c>
      <c r="F9" s="35">
        <f>C9*E9</f>
        <v>0</v>
      </c>
    </row>
    <row r="10" spans="1:6" ht="33.950000000000003" customHeight="1" x14ac:dyDescent="0.35">
      <c r="A10" s="9" t="s">
        <v>60</v>
      </c>
      <c r="B10" s="6" t="s">
        <v>61</v>
      </c>
      <c r="C10" s="141"/>
      <c r="D10" s="14"/>
      <c r="E10" s="146"/>
      <c r="F10" s="34"/>
    </row>
    <row r="11" spans="1:6" ht="30" customHeight="1" x14ac:dyDescent="0.35">
      <c r="A11" s="5"/>
      <c r="B11" s="6" t="s">
        <v>62</v>
      </c>
      <c r="C11" s="141"/>
      <c r="D11" s="14"/>
      <c r="E11" s="146"/>
      <c r="F11" s="34"/>
    </row>
    <row r="12" spans="1:6" ht="21.95" customHeight="1" x14ac:dyDescent="0.35">
      <c r="A12" s="5"/>
      <c r="B12" s="8" t="s">
        <v>25</v>
      </c>
      <c r="C12" s="141"/>
      <c r="D12" s="14"/>
      <c r="E12" s="146"/>
      <c r="F12" s="34"/>
    </row>
    <row r="13" spans="1:6" ht="41.25" customHeight="1" x14ac:dyDescent="0.35">
      <c r="A13" s="7">
        <v>1.03</v>
      </c>
      <c r="B13" s="8" t="s">
        <v>46</v>
      </c>
      <c r="C13" s="142">
        <v>0</v>
      </c>
      <c r="D13" s="15" t="s">
        <v>30</v>
      </c>
      <c r="E13" s="147">
        <v>0</v>
      </c>
      <c r="F13" s="35">
        <f>C13*E13</f>
        <v>0</v>
      </c>
    </row>
    <row r="14" spans="1:6" ht="21.95" customHeight="1" x14ac:dyDescent="0.35">
      <c r="A14" s="5"/>
      <c r="B14" s="8" t="s">
        <v>25</v>
      </c>
      <c r="C14" s="141"/>
      <c r="D14" s="14"/>
      <c r="E14" s="146"/>
      <c r="F14" s="34"/>
    </row>
    <row r="15" spans="1:6" ht="35.25" customHeight="1" x14ac:dyDescent="0.35">
      <c r="A15" s="7">
        <v>1.04</v>
      </c>
      <c r="B15" s="8" t="s">
        <v>63</v>
      </c>
      <c r="C15" s="142">
        <v>0</v>
      </c>
      <c r="D15" s="15" t="s">
        <v>68</v>
      </c>
      <c r="E15" s="147">
        <v>0</v>
      </c>
      <c r="F15" s="35">
        <f>C15*E15</f>
        <v>0</v>
      </c>
    </row>
    <row r="16" spans="1:6" ht="21.95" customHeight="1" x14ac:dyDescent="0.35">
      <c r="A16" s="5"/>
      <c r="B16" s="8" t="s">
        <v>25</v>
      </c>
      <c r="C16" s="141"/>
      <c r="D16" s="14"/>
      <c r="E16" s="146"/>
      <c r="F16" s="34"/>
    </row>
    <row r="17" spans="1:6" ht="24" customHeight="1" x14ac:dyDescent="0.35">
      <c r="A17" s="7">
        <v>1.05</v>
      </c>
      <c r="B17" s="8" t="s">
        <v>47</v>
      </c>
      <c r="C17" s="142">
        <v>0</v>
      </c>
      <c r="D17" s="15" t="s">
        <v>68</v>
      </c>
      <c r="E17" s="147">
        <v>0</v>
      </c>
      <c r="F17" s="35">
        <f>C17*E17</f>
        <v>0</v>
      </c>
    </row>
    <row r="18" spans="1:6" ht="21.95" customHeight="1" x14ac:dyDescent="0.35">
      <c r="A18" s="5"/>
      <c r="B18" s="8" t="s">
        <v>25</v>
      </c>
      <c r="C18" s="141"/>
      <c r="D18" s="14"/>
      <c r="E18" s="146"/>
      <c r="F18" s="34"/>
    </row>
    <row r="19" spans="1:6" ht="30" customHeight="1" x14ac:dyDescent="0.35">
      <c r="A19" s="5"/>
      <c r="B19" s="6" t="s">
        <v>64</v>
      </c>
      <c r="C19" s="141"/>
      <c r="D19" s="14"/>
      <c r="E19" s="146"/>
      <c r="F19" s="34"/>
    </row>
    <row r="20" spans="1:6" ht="18" customHeight="1" x14ac:dyDescent="0.35">
      <c r="A20" s="5"/>
      <c r="B20" s="8"/>
      <c r="C20" s="141"/>
      <c r="D20" s="14"/>
      <c r="E20" s="146"/>
      <c r="F20" s="34"/>
    </row>
    <row r="21" spans="1:6" ht="70.5" customHeight="1" x14ac:dyDescent="0.35">
      <c r="A21" s="7">
        <v>1.06</v>
      </c>
      <c r="B21" s="8" t="s">
        <v>48</v>
      </c>
      <c r="C21" s="142">
        <v>0</v>
      </c>
      <c r="D21" s="15" t="s">
        <v>30</v>
      </c>
      <c r="E21" s="147">
        <v>0</v>
      </c>
      <c r="F21" s="35">
        <f>C21*E21</f>
        <v>0</v>
      </c>
    </row>
    <row r="22" spans="1:6" ht="15" customHeight="1" x14ac:dyDescent="0.35">
      <c r="A22" s="5"/>
      <c r="B22" s="8" t="s">
        <v>25</v>
      </c>
      <c r="C22" s="141"/>
      <c r="D22" s="14"/>
      <c r="E22" s="146"/>
      <c r="F22" s="34"/>
    </row>
    <row r="23" spans="1:6" ht="30" customHeight="1" x14ac:dyDescent="0.35">
      <c r="A23" s="5"/>
      <c r="B23" s="6" t="s">
        <v>65</v>
      </c>
      <c r="C23" s="141"/>
      <c r="D23" s="14"/>
      <c r="E23" s="146"/>
      <c r="F23" s="34"/>
    </row>
    <row r="24" spans="1:6" ht="30" customHeight="1" x14ac:dyDescent="0.35">
      <c r="A24" s="5"/>
      <c r="B24" s="6" t="s">
        <v>66</v>
      </c>
      <c r="C24" s="141"/>
      <c r="D24" s="14"/>
      <c r="E24" s="146"/>
      <c r="F24" s="34"/>
    </row>
    <row r="25" spans="1:6" ht="15" customHeight="1" x14ac:dyDescent="0.35">
      <c r="A25" s="5"/>
      <c r="B25" s="8" t="s">
        <v>25</v>
      </c>
      <c r="C25" s="141"/>
      <c r="D25" s="14"/>
      <c r="E25" s="146"/>
      <c r="F25" s="34"/>
    </row>
    <row r="26" spans="1:6" ht="36" customHeight="1" x14ac:dyDescent="0.35">
      <c r="A26" s="7">
        <v>1.07</v>
      </c>
      <c r="B26" s="8" t="s">
        <v>122</v>
      </c>
      <c r="C26" s="142">
        <v>0</v>
      </c>
      <c r="D26" s="15" t="s">
        <v>30</v>
      </c>
      <c r="E26" s="147">
        <v>0</v>
      </c>
      <c r="F26" s="35">
        <f>C26*E26</f>
        <v>0</v>
      </c>
    </row>
    <row r="27" spans="1:6" ht="16.5" customHeight="1" x14ac:dyDescent="0.35">
      <c r="A27" s="5"/>
      <c r="B27" s="8" t="s">
        <v>25</v>
      </c>
      <c r="C27" s="141"/>
      <c r="D27" s="14"/>
      <c r="E27" s="146"/>
      <c r="F27" s="34"/>
    </row>
    <row r="28" spans="1:6" ht="21" customHeight="1" x14ac:dyDescent="0.35">
      <c r="A28" s="10"/>
      <c r="B28" s="11" t="s">
        <v>67</v>
      </c>
      <c r="C28" s="143"/>
      <c r="D28" s="16"/>
      <c r="E28" s="148"/>
      <c r="F28" s="36">
        <f>SUM(F3:F27)</f>
        <v>0</v>
      </c>
    </row>
  </sheetData>
  <sheetProtection algorithmName="SHA-512" hashValue="GU5D4pFbEaeEEiRWDaWGTka2jCHk6iw0GgSAyoSahWwGkm1hLGxg4nVYR5Ui+GqF63IRCuG9BVD14f+95RDb+Q==" saltValue="AVkZ/ZazoteJ63mNMJFgdA==" spinCount="100000" sheet="1" selectLockedCells="1"/>
  <pageMargins left="0.7" right="0.7" top="1.1375" bottom="0.75" header="0.3" footer="0.3"/>
  <pageSetup scale="65" orientation="portrait" r:id="rId1"/>
  <headerFooter>
    <oddHeader>&amp;L&amp;G&amp;C&amp;"Arial,Bold"&amp;14UTILITIES REGULATION AND COMPETITION AUTHORITY
WINDOW REMOVAL &amp;&amp; RE-INSTALL
3RD &amp;&amp; 4TH FLOOR
BILLS OF QUANTITIES
PROJECT GENERAL CONDITIONS&amp;R&amp;G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BAAAB-F28E-472B-803F-2B2FF8527883}">
  <sheetPr>
    <tabColor rgb="FFFFC000"/>
  </sheetPr>
  <dimension ref="A1:I115"/>
  <sheetViews>
    <sheetView topLeftCell="A28" zoomScaleNormal="100" zoomScaleSheetLayoutView="100" workbookViewId="0">
      <selection activeCell="C49" sqref="C49"/>
    </sheetView>
  </sheetViews>
  <sheetFormatPr defaultRowHeight="15" x14ac:dyDescent="0.4"/>
  <cols>
    <col min="1" max="1" width="7.86328125" style="150" customWidth="1"/>
    <col min="2" max="2" width="15.1328125" style="150" customWidth="1"/>
    <col min="3" max="3" width="13.59765625" style="150" customWidth="1"/>
    <col min="4" max="4" width="19" style="150" customWidth="1"/>
    <col min="5" max="5" width="14.1328125" style="150" customWidth="1"/>
    <col min="6" max="6" width="14.86328125" style="150" customWidth="1"/>
    <col min="7" max="7" width="16.1328125" style="150" customWidth="1"/>
    <col min="8" max="8" width="18.3984375" style="150" customWidth="1"/>
    <col min="9" max="255" width="9.06640625" style="150"/>
    <col min="256" max="256" width="7.86328125" style="150" customWidth="1"/>
    <col min="257" max="257" width="10.1328125" style="150" customWidth="1"/>
    <col min="258" max="258" width="9.06640625" style="150"/>
    <col min="259" max="259" width="11.59765625" style="150" customWidth="1"/>
    <col min="260" max="511" width="9.06640625" style="150"/>
    <col min="512" max="512" width="7.86328125" style="150" customWidth="1"/>
    <col min="513" max="513" width="10.1328125" style="150" customWidth="1"/>
    <col min="514" max="514" width="9.06640625" style="150"/>
    <col min="515" max="515" width="11.59765625" style="150" customWidth="1"/>
    <col min="516" max="767" width="9.06640625" style="150"/>
    <col min="768" max="768" width="7.86328125" style="150" customWidth="1"/>
    <col min="769" max="769" width="10.1328125" style="150" customWidth="1"/>
    <col min="770" max="770" width="9.06640625" style="150"/>
    <col min="771" max="771" width="11.59765625" style="150" customWidth="1"/>
    <col min="772" max="1023" width="9.06640625" style="150"/>
    <col min="1024" max="1024" width="7.86328125" style="150" customWidth="1"/>
    <col min="1025" max="1025" width="10.1328125" style="150" customWidth="1"/>
    <col min="1026" max="1026" width="9.06640625" style="150"/>
    <col min="1027" max="1027" width="11.59765625" style="150" customWidth="1"/>
    <col min="1028" max="1279" width="9.06640625" style="150"/>
    <col min="1280" max="1280" width="7.86328125" style="150" customWidth="1"/>
    <col min="1281" max="1281" width="10.1328125" style="150" customWidth="1"/>
    <col min="1282" max="1282" width="9.06640625" style="150"/>
    <col min="1283" max="1283" width="11.59765625" style="150" customWidth="1"/>
    <col min="1284" max="1535" width="9.06640625" style="150"/>
    <col min="1536" max="1536" width="7.86328125" style="150" customWidth="1"/>
    <col min="1537" max="1537" width="10.1328125" style="150" customWidth="1"/>
    <col min="1538" max="1538" width="9.06640625" style="150"/>
    <col min="1539" max="1539" width="11.59765625" style="150" customWidth="1"/>
    <col min="1540" max="1791" width="9.06640625" style="150"/>
    <col min="1792" max="1792" width="7.86328125" style="150" customWidth="1"/>
    <col min="1793" max="1793" width="10.1328125" style="150" customWidth="1"/>
    <col min="1794" max="1794" width="9.06640625" style="150"/>
    <col min="1795" max="1795" width="11.59765625" style="150" customWidth="1"/>
    <col min="1796" max="2047" width="9.06640625" style="150"/>
    <col min="2048" max="2048" width="7.86328125" style="150" customWidth="1"/>
    <col min="2049" max="2049" width="10.1328125" style="150" customWidth="1"/>
    <col min="2050" max="2050" width="9.06640625" style="150"/>
    <col min="2051" max="2051" width="11.59765625" style="150" customWidth="1"/>
    <col min="2052" max="2303" width="9.06640625" style="150"/>
    <col min="2304" max="2304" width="7.86328125" style="150" customWidth="1"/>
    <col min="2305" max="2305" width="10.1328125" style="150" customWidth="1"/>
    <col min="2306" max="2306" width="9.06640625" style="150"/>
    <col min="2307" max="2307" width="11.59765625" style="150" customWidth="1"/>
    <col min="2308" max="2559" width="9.06640625" style="150"/>
    <col min="2560" max="2560" width="7.86328125" style="150" customWidth="1"/>
    <col min="2561" max="2561" width="10.1328125" style="150" customWidth="1"/>
    <col min="2562" max="2562" width="9.06640625" style="150"/>
    <col min="2563" max="2563" width="11.59765625" style="150" customWidth="1"/>
    <col min="2564" max="2815" width="9.06640625" style="150"/>
    <col min="2816" max="2816" width="7.86328125" style="150" customWidth="1"/>
    <col min="2817" max="2817" width="10.1328125" style="150" customWidth="1"/>
    <col min="2818" max="2818" width="9.06640625" style="150"/>
    <col min="2819" max="2819" width="11.59765625" style="150" customWidth="1"/>
    <col min="2820" max="3071" width="9.06640625" style="150"/>
    <col min="3072" max="3072" width="7.86328125" style="150" customWidth="1"/>
    <col min="3073" max="3073" width="10.1328125" style="150" customWidth="1"/>
    <col min="3074" max="3074" width="9.06640625" style="150"/>
    <col min="3075" max="3075" width="11.59765625" style="150" customWidth="1"/>
    <col min="3076" max="3327" width="9.06640625" style="150"/>
    <col min="3328" max="3328" width="7.86328125" style="150" customWidth="1"/>
    <col min="3329" max="3329" width="10.1328125" style="150" customWidth="1"/>
    <col min="3330" max="3330" width="9.06640625" style="150"/>
    <col min="3331" max="3331" width="11.59765625" style="150" customWidth="1"/>
    <col min="3332" max="3583" width="9.06640625" style="150"/>
    <col min="3584" max="3584" width="7.86328125" style="150" customWidth="1"/>
    <col min="3585" max="3585" width="10.1328125" style="150" customWidth="1"/>
    <col min="3586" max="3586" width="9.06640625" style="150"/>
    <col min="3587" max="3587" width="11.59765625" style="150" customWidth="1"/>
    <col min="3588" max="3839" width="9.06640625" style="150"/>
    <col min="3840" max="3840" width="7.86328125" style="150" customWidth="1"/>
    <col min="3841" max="3841" width="10.1328125" style="150" customWidth="1"/>
    <col min="3842" max="3842" width="9.06640625" style="150"/>
    <col min="3843" max="3843" width="11.59765625" style="150" customWidth="1"/>
    <col min="3844" max="4095" width="9.06640625" style="150"/>
    <col min="4096" max="4096" width="7.86328125" style="150" customWidth="1"/>
    <col min="4097" max="4097" width="10.1328125" style="150" customWidth="1"/>
    <col min="4098" max="4098" width="9.06640625" style="150"/>
    <col min="4099" max="4099" width="11.59765625" style="150" customWidth="1"/>
    <col min="4100" max="4351" width="9.06640625" style="150"/>
    <col min="4352" max="4352" width="7.86328125" style="150" customWidth="1"/>
    <col min="4353" max="4353" width="10.1328125" style="150" customWidth="1"/>
    <col min="4354" max="4354" width="9.06640625" style="150"/>
    <col min="4355" max="4355" width="11.59765625" style="150" customWidth="1"/>
    <col min="4356" max="4607" width="9.06640625" style="150"/>
    <col min="4608" max="4608" width="7.86328125" style="150" customWidth="1"/>
    <col min="4609" max="4609" width="10.1328125" style="150" customWidth="1"/>
    <col min="4610" max="4610" width="9.06640625" style="150"/>
    <col min="4611" max="4611" width="11.59765625" style="150" customWidth="1"/>
    <col min="4612" max="4863" width="9.06640625" style="150"/>
    <col min="4864" max="4864" width="7.86328125" style="150" customWidth="1"/>
    <col min="4865" max="4865" width="10.1328125" style="150" customWidth="1"/>
    <col min="4866" max="4866" width="9.06640625" style="150"/>
    <col min="4867" max="4867" width="11.59765625" style="150" customWidth="1"/>
    <col min="4868" max="5119" width="9.06640625" style="150"/>
    <col min="5120" max="5120" width="7.86328125" style="150" customWidth="1"/>
    <col min="5121" max="5121" width="10.1328125" style="150" customWidth="1"/>
    <col min="5122" max="5122" width="9.06640625" style="150"/>
    <col min="5123" max="5123" width="11.59765625" style="150" customWidth="1"/>
    <col min="5124" max="5375" width="9.06640625" style="150"/>
    <col min="5376" max="5376" width="7.86328125" style="150" customWidth="1"/>
    <col min="5377" max="5377" width="10.1328125" style="150" customWidth="1"/>
    <col min="5378" max="5378" width="9.06640625" style="150"/>
    <col min="5379" max="5379" width="11.59765625" style="150" customWidth="1"/>
    <col min="5380" max="5631" width="9.06640625" style="150"/>
    <col min="5632" max="5632" width="7.86328125" style="150" customWidth="1"/>
    <col min="5633" max="5633" width="10.1328125" style="150" customWidth="1"/>
    <col min="5634" max="5634" width="9.06640625" style="150"/>
    <col min="5635" max="5635" width="11.59765625" style="150" customWidth="1"/>
    <col min="5636" max="5887" width="9.06640625" style="150"/>
    <col min="5888" max="5888" width="7.86328125" style="150" customWidth="1"/>
    <col min="5889" max="5889" width="10.1328125" style="150" customWidth="1"/>
    <col min="5890" max="5890" width="9.06640625" style="150"/>
    <col min="5891" max="5891" width="11.59765625" style="150" customWidth="1"/>
    <col min="5892" max="6143" width="9.06640625" style="150"/>
    <col min="6144" max="6144" width="7.86328125" style="150" customWidth="1"/>
    <col min="6145" max="6145" width="10.1328125" style="150" customWidth="1"/>
    <col min="6146" max="6146" width="9.06640625" style="150"/>
    <col min="6147" max="6147" width="11.59765625" style="150" customWidth="1"/>
    <col min="6148" max="6399" width="9.06640625" style="150"/>
    <col min="6400" max="6400" width="7.86328125" style="150" customWidth="1"/>
    <col min="6401" max="6401" width="10.1328125" style="150" customWidth="1"/>
    <col min="6402" max="6402" width="9.06640625" style="150"/>
    <col min="6403" max="6403" width="11.59765625" style="150" customWidth="1"/>
    <col min="6404" max="6655" width="9.06640625" style="150"/>
    <col min="6656" max="6656" width="7.86328125" style="150" customWidth="1"/>
    <col min="6657" max="6657" width="10.1328125" style="150" customWidth="1"/>
    <col min="6658" max="6658" width="9.06640625" style="150"/>
    <col min="6659" max="6659" width="11.59765625" style="150" customWidth="1"/>
    <col min="6660" max="6911" width="9.06640625" style="150"/>
    <col min="6912" max="6912" width="7.86328125" style="150" customWidth="1"/>
    <col min="6913" max="6913" width="10.1328125" style="150" customWidth="1"/>
    <col min="6914" max="6914" width="9.06640625" style="150"/>
    <col min="6915" max="6915" width="11.59765625" style="150" customWidth="1"/>
    <col min="6916" max="7167" width="9.06640625" style="150"/>
    <col min="7168" max="7168" width="7.86328125" style="150" customWidth="1"/>
    <col min="7169" max="7169" width="10.1328125" style="150" customWidth="1"/>
    <col min="7170" max="7170" width="9.06640625" style="150"/>
    <col min="7171" max="7171" width="11.59765625" style="150" customWidth="1"/>
    <col min="7172" max="7423" width="9.06640625" style="150"/>
    <col min="7424" max="7424" width="7.86328125" style="150" customWidth="1"/>
    <col min="7425" max="7425" width="10.1328125" style="150" customWidth="1"/>
    <col min="7426" max="7426" width="9.06640625" style="150"/>
    <col min="7427" max="7427" width="11.59765625" style="150" customWidth="1"/>
    <col min="7428" max="7679" width="9.06640625" style="150"/>
    <col min="7680" max="7680" width="7.86328125" style="150" customWidth="1"/>
    <col min="7681" max="7681" width="10.1328125" style="150" customWidth="1"/>
    <col min="7682" max="7682" width="9.06640625" style="150"/>
    <col min="7683" max="7683" width="11.59765625" style="150" customWidth="1"/>
    <col min="7684" max="7935" width="9.06640625" style="150"/>
    <col min="7936" max="7936" width="7.86328125" style="150" customWidth="1"/>
    <col min="7937" max="7937" width="10.1328125" style="150" customWidth="1"/>
    <col min="7938" max="7938" width="9.06640625" style="150"/>
    <col min="7939" max="7939" width="11.59765625" style="150" customWidth="1"/>
    <col min="7940" max="8191" width="9.06640625" style="150"/>
    <col min="8192" max="8192" width="7.86328125" style="150" customWidth="1"/>
    <col min="8193" max="8193" width="10.1328125" style="150" customWidth="1"/>
    <col min="8194" max="8194" width="9.06640625" style="150"/>
    <col min="8195" max="8195" width="11.59765625" style="150" customWidth="1"/>
    <col min="8196" max="8447" width="9.06640625" style="150"/>
    <col min="8448" max="8448" width="7.86328125" style="150" customWidth="1"/>
    <col min="8449" max="8449" width="10.1328125" style="150" customWidth="1"/>
    <col min="8450" max="8450" width="9.06640625" style="150"/>
    <col min="8451" max="8451" width="11.59765625" style="150" customWidth="1"/>
    <col min="8452" max="8703" width="9.06640625" style="150"/>
    <col min="8704" max="8704" width="7.86328125" style="150" customWidth="1"/>
    <col min="8705" max="8705" width="10.1328125" style="150" customWidth="1"/>
    <col min="8706" max="8706" width="9.06640625" style="150"/>
    <col min="8707" max="8707" width="11.59765625" style="150" customWidth="1"/>
    <col min="8708" max="8959" width="9.06640625" style="150"/>
    <col min="8960" max="8960" width="7.86328125" style="150" customWidth="1"/>
    <col min="8961" max="8961" width="10.1328125" style="150" customWidth="1"/>
    <col min="8962" max="8962" width="9.06640625" style="150"/>
    <col min="8963" max="8963" width="11.59765625" style="150" customWidth="1"/>
    <col min="8964" max="9215" width="9.06640625" style="150"/>
    <col min="9216" max="9216" width="7.86328125" style="150" customWidth="1"/>
    <col min="9217" max="9217" width="10.1328125" style="150" customWidth="1"/>
    <col min="9218" max="9218" width="9.06640625" style="150"/>
    <col min="9219" max="9219" width="11.59765625" style="150" customWidth="1"/>
    <col min="9220" max="9471" width="9.06640625" style="150"/>
    <col min="9472" max="9472" width="7.86328125" style="150" customWidth="1"/>
    <col min="9473" max="9473" width="10.1328125" style="150" customWidth="1"/>
    <col min="9474" max="9474" width="9.06640625" style="150"/>
    <col min="9475" max="9475" width="11.59765625" style="150" customWidth="1"/>
    <col min="9476" max="9727" width="9.06640625" style="150"/>
    <col min="9728" max="9728" width="7.86328125" style="150" customWidth="1"/>
    <col min="9729" max="9729" width="10.1328125" style="150" customWidth="1"/>
    <col min="9730" max="9730" width="9.06640625" style="150"/>
    <col min="9731" max="9731" width="11.59765625" style="150" customWidth="1"/>
    <col min="9732" max="9983" width="9.06640625" style="150"/>
    <col min="9984" max="9984" width="7.86328125" style="150" customWidth="1"/>
    <col min="9985" max="9985" width="10.1328125" style="150" customWidth="1"/>
    <col min="9986" max="9986" width="9.06640625" style="150"/>
    <col min="9987" max="9987" width="11.59765625" style="150" customWidth="1"/>
    <col min="9988" max="10239" width="9.06640625" style="150"/>
    <col min="10240" max="10240" width="7.86328125" style="150" customWidth="1"/>
    <col min="10241" max="10241" width="10.1328125" style="150" customWidth="1"/>
    <col min="10242" max="10242" width="9.06640625" style="150"/>
    <col min="10243" max="10243" width="11.59765625" style="150" customWidth="1"/>
    <col min="10244" max="10495" width="9.06640625" style="150"/>
    <col min="10496" max="10496" width="7.86328125" style="150" customWidth="1"/>
    <col min="10497" max="10497" width="10.1328125" style="150" customWidth="1"/>
    <col min="10498" max="10498" width="9.06640625" style="150"/>
    <col min="10499" max="10499" width="11.59765625" style="150" customWidth="1"/>
    <col min="10500" max="10751" width="9.06640625" style="150"/>
    <col min="10752" max="10752" width="7.86328125" style="150" customWidth="1"/>
    <col min="10753" max="10753" width="10.1328125" style="150" customWidth="1"/>
    <col min="10754" max="10754" width="9.06640625" style="150"/>
    <col min="10755" max="10755" width="11.59765625" style="150" customWidth="1"/>
    <col min="10756" max="11007" width="9.06640625" style="150"/>
    <col min="11008" max="11008" width="7.86328125" style="150" customWidth="1"/>
    <col min="11009" max="11009" width="10.1328125" style="150" customWidth="1"/>
    <col min="11010" max="11010" width="9.06640625" style="150"/>
    <col min="11011" max="11011" width="11.59765625" style="150" customWidth="1"/>
    <col min="11012" max="11263" width="9.06640625" style="150"/>
    <col min="11264" max="11264" width="7.86328125" style="150" customWidth="1"/>
    <col min="11265" max="11265" width="10.1328125" style="150" customWidth="1"/>
    <col min="11266" max="11266" width="9.06640625" style="150"/>
    <col min="11267" max="11267" width="11.59765625" style="150" customWidth="1"/>
    <col min="11268" max="11519" width="9.06640625" style="150"/>
    <col min="11520" max="11520" width="7.86328125" style="150" customWidth="1"/>
    <col min="11521" max="11521" width="10.1328125" style="150" customWidth="1"/>
    <col min="11522" max="11522" width="9.06640625" style="150"/>
    <col min="11523" max="11523" width="11.59765625" style="150" customWidth="1"/>
    <col min="11524" max="11775" width="9.06640625" style="150"/>
    <col min="11776" max="11776" width="7.86328125" style="150" customWidth="1"/>
    <col min="11777" max="11777" width="10.1328125" style="150" customWidth="1"/>
    <col min="11778" max="11778" width="9.06640625" style="150"/>
    <col min="11779" max="11779" width="11.59765625" style="150" customWidth="1"/>
    <col min="11780" max="12031" width="9.06640625" style="150"/>
    <col min="12032" max="12032" width="7.86328125" style="150" customWidth="1"/>
    <col min="12033" max="12033" width="10.1328125" style="150" customWidth="1"/>
    <col min="12034" max="12034" width="9.06640625" style="150"/>
    <col min="12035" max="12035" width="11.59765625" style="150" customWidth="1"/>
    <col min="12036" max="12287" width="9.06640625" style="150"/>
    <col min="12288" max="12288" width="7.86328125" style="150" customWidth="1"/>
    <col min="12289" max="12289" width="10.1328125" style="150" customWidth="1"/>
    <col min="12290" max="12290" width="9.06640625" style="150"/>
    <col min="12291" max="12291" width="11.59765625" style="150" customWidth="1"/>
    <col min="12292" max="12543" width="9.06640625" style="150"/>
    <col min="12544" max="12544" width="7.86328125" style="150" customWidth="1"/>
    <col min="12545" max="12545" width="10.1328125" style="150" customWidth="1"/>
    <col min="12546" max="12546" width="9.06640625" style="150"/>
    <col min="12547" max="12547" width="11.59765625" style="150" customWidth="1"/>
    <col min="12548" max="12799" width="9.06640625" style="150"/>
    <col min="12800" max="12800" width="7.86328125" style="150" customWidth="1"/>
    <col min="12801" max="12801" width="10.1328125" style="150" customWidth="1"/>
    <col min="12802" max="12802" width="9.06640625" style="150"/>
    <col min="12803" max="12803" width="11.59765625" style="150" customWidth="1"/>
    <col min="12804" max="13055" width="9.06640625" style="150"/>
    <col min="13056" max="13056" width="7.86328125" style="150" customWidth="1"/>
    <col min="13057" max="13057" width="10.1328125" style="150" customWidth="1"/>
    <col min="13058" max="13058" width="9.06640625" style="150"/>
    <col min="13059" max="13059" width="11.59765625" style="150" customWidth="1"/>
    <col min="13060" max="13311" width="9.06640625" style="150"/>
    <col min="13312" max="13312" width="7.86328125" style="150" customWidth="1"/>
    <col min="13313" max="13313" width="10.1328125" style="150" customWidth="1"/>
    <col min="13314" max="13314" width="9.06640625" style="150"/>
    <col min="13315" max="13315" width="11.59765625" style="150" customWidth="1"/>
    <col min="13316" max="13567" width="9.06640625" style="150"/>
    <col min="13568" max="13568" width="7.86328125" style="150" customWidth="1"/>
    <col min="13569" max="13569" width="10.1328125" style="150" customWidth="1"/>
    <col min="13570" max="13570" width="9.06640625" style="150"/>
    <col min="13571" max="13571" width="11.59765625" style="150" customWidth="1"/>
    <col min="13572" max="13823" width="9.06640625" style="150"/>
    <col min="13824" max="13824" width="7.86328125" style="150" customWidth="1"/>
    <col min="13825" max="13825" width="10.1328125" style="150" customWidth="1"/>
    <col min="13826" max="13826" width="9.06640625" style="150"/>
    <col min="13827" max="13827" width="11.59765625" style="150" customWidth="1"/>
    <col min="13828" max="14079" width="9.06640625" style="150"/>
    <col min="14080" max="14080" width="7.86328125" style="150" customWidth="1"/>
    <col min="14081" max="14081" width="10.1328125" style="150" customWidth="1"/>
    <col min="14082" max="14082" width="9.06640625" style="150"/>
    <col min="14083" max="14083" width="11.59765625" style="150" customWidth="1"/>
    <col min="14084" max="14335" width="9.06640625" style="150"/>
    <col min="14336" max="14336" width="7.86328125" style="150" customWidth="1"/>
    <col min="14337" max="14337" width="10.1328125" style="150" customWidth="1"/>
    <col min="14338" max="14338" width="9.06640625" style="150"/>
    <col min="14339" max="14339" width="11.59765625" style="150" customWidth="1"/>
    <col min="14340" max="14591" width="9.06640625" style="150"/>
    <col min="14592" max="14592" width="7.86328125" style="150" customWidth="1"/>
    <col min="14593" max="14593" width="10.1328125" style="150" customWidth="1"/>
    <col min="14594" max="14594" width="9.06640625" style="150"/>
    <col min="14595" max="14595" width="11.59765625" style="150" customWidth="1"/>
    <col min="14596" max="14847" width="9.06640625" style="150"/>
    <col min="14848" max="14848" width="7.86328125" style="150" customWidth="1"/>
    <col min="14849" max="14849" width="10.1328125" style="150" customWidth="1"/>
    <col min="14850" max="14850" width="9.06640625" style="150"/>
    <col min="14851" max="14851" width="11.59765625" style="150" customWidth="1"/>
    <col min="14852" max="15103" width="9.06640625" style="150"/>
    <col min="15104" max="15104" width="7.86328125" style="150" customWidth="1"/>
    <col min="15105" max="15105" width="10.1328125" style="150" customWidth="1"/>
    <col min="15106" max="15106" width="9.06640625" style="150"/>
    <col min="15107" max="15107" width="11.59765625" style="150" customWidth="1"/>
    <col min="15108" max="15359" width="9.06640625" style="150"/>
    <col min="15360" max="15360" width="7.86328125" style="150" customWidth="1"/>
    <col min="15361" max="15361" width="10.1328125" style="150" customWidth="1"/>
    <col min="15362" max="15362" width="9.06640625" style="150"/>
    <col min="15363" max="15363" width="11.59765625" style="150" customWidth="1"/>
    <col min="15364" max="15615" width="9.06640625" style="150"/>
    <col min="15616" max="15616" width="7.86328125" style="150" customWidth="1"/>
    <col min="15617" max="15617" width="10.1328125" style="150" customWidth="1"/>
    <col min="15618" max="15618" width="9.06640625" style="150"/>
    <col min="15619" max="15619" width="11.59765625" style="150" customWidth="1"/>
    <col min="15620" max="15871" width="9.06640625" style="150"/>
    <col min="15872" max="15872" width="7.86328125" style="150" customWidth="1"/>
    <col min="15873" max="15873" width="10.1328125" style="150" customWidth="1"/>
    <col min="15874" max="15874" width="9.06640625" style="150"/>
    <col min="15875" max="15875" width="11.59765625" style="150" customWidth="1"/>
    <col min="15876" max="16127" width="9.06640625" style="150"/>
    <col min="16128" max="16128" width="7.86328125" style="150" customWidth="1"/>
    <col min="16129" max="16129" width="10.1328125" style="150" customWidth="1"/>
    <col min="16130" max="16130" width="9.06640625" style="150"/>
    <col min="16131" max="16131" width="11.59765625" style="150" customWidth="1"/>
    <col min="16132" max="16384" width="9.06640625" style="150"/>
  </cols>
  <sheetData>
    <row r="1" spans="1:9" x14ac:dyDescent="0.4">
      <c r="A1" s="149" t="s">
        <v>127</v>
      </c>
    </row>
    <row r="3" spans="1:9" x14ac:dyDescent="0.4">
      <c r="A3" s="151" t="s">
        <v>128</v>
      </c>
    </row>
    <row r="5" spans="1:9" ht="42.75" customHeight="1" x14ac:dyDescent="0.4">
      <c r="A5" s="196" t="s">
        <v>129</v>
      </c>
      <c r="B5" s="196"/>
      <c r="C5" s="196"/>
      <c r="D5" s="196"/>
      <c r="E5" s="196"/>
      <c r="F5" s="196"/>
      <c r="G5" s="196"/>
      <c r="H5" s="152"/>
    </row>
    <row r="7" spans="1:9" ht="92.25" customHeight="1" x14ac:dyDescent="0.4">
      <c r="A7" s="196" t="s">
        <v>130</v>
      </c>
      <c r="B7" s="196"/>
      <c r="C7" s="196"/>
      <c r="D7" s="196"/>
      <c r="E7" s="196"/>
      <c r="F7" s="196"/>
      <c r="G7" s="196"/>
      <c r="H7" s="152"/>
    </row>
    <row r="9" spans="1:9" ht="44.25" customHeight="1" x14ac:dyDescent="0.4">
      <c r="A9" s="196" t="s">
        <v>131</v>
      </c>
      <c r="B9" s="196"/>
      <c r="C9" s="196"/>
      <c r="D9" s="196"/>
      <c r="E9" s="196"/>
      <c r="F9" s="196"/>
      <c r="G9" s="196"/>
      <c r="H9" s="152"/>
    </row>
    <row r="11" spans="1:9" ht="33" customHeight="1" x14ac:dyDescent="0.4">
      <c r="A11" s="196" t="s">
        <v>132</v>
      </c>
      <c r="B11" s="196"/>
      <c r="C11" s="196"/>
      <c r="D11" s="196"/>
      <c r="E11" s="196"/>
      <c r="F11" s="196"/>
      <c r="G11" s="196"/>
      <c r="H11" s="152"/>
    </row>
    <row r="12" spans="1:9" x14ac:dyDescent="0.4">
      <c r="A12" s="150" t="s">
        <v>25</v>
      </c>
    </row>
    <row r="13" spans="1:9" x14ac:dyDescent="0.4">
      <c r="A13" s="153" t="s">
        <v>133</v>
      </c>
      <c r="B13" s="154"/>
      <c r="C13" s="154"/>
    </row>
    <row r="15" spans="1:9" ht="45" x14ac:dyDescent="0.4">
      <c r="A15" s="197" t="s">
        <v>134</v>
      </c>
      <c r="B15" s="197"/>
      <c r="C15" s="155" t="s">
        <v>135</v>
      </c>
      <c r="D15" s="156" t="s">
        <v>136</v>
      </c>
      <c r="E15" s="155" t="s">
        <v>137</v>
      </c>
      <c r="F15" s="155" t="s">
        <v>138</v>
      </c>
      <c r="G15" s="155" t="s">
        <v>139</v>
      </c>
      <c r="H15" s="157" t="s">
        <v>25</v>
      </c>
      <c r="I15" s="157" t="s">
        <v>25</v>
      </c>
    </row>
    <row r="16" spans="1:9" x14ac:dyDescent="0.4">
      <c r="A16" s="195"/>
      <c r="B16" s="195"/>
      <c r="C16" s="158"/>
      <c r="D16" s="158"/>
      <c r="E16" s="158"/>
      <c r="F16" s="158"/>
      <c r="G16" s="158"/>
    </row>
    <row r="17" spans="1:7" x14ac:dyDescent="0.4">
      <c r="A17" s="198" t="s">
        <v>140</v>
      </c>
      <c r="B17" s="198"/>
      <c r="C17" s="159"/>
      <c r="D17" s="159"/>
      <c r="E17" s="159"/>
      <c r="F17" s="159"/>
      <c r="G17" s="159"/>
    </row>
    <row r="18" spans="1:7" ht="16.5" customHeight="1" x14ac:dyDescent="0.4">
      <c r="A18" s="198" t="s">
        <v>141</v>
      </c>
      <c r="B18" s="198"/>
      <c r="C18" s="159"/>
      <c r="D18" s="159" t="s">
        <v>25</v>
      </c>
      <c r="E18" s="159"/>
      <c r="F18" s="159"/>
      <c r="G18" s="159"/>
    </row>
    <row r="19" spans="1:7" ht="31.5" customHeight="1" x14ac:dyDescent="0.4">
      <c r="A19" s="198" t="s">
        <v>142</v>
      </c>
      <c r="B19" s="198"/>
      <c r="C19" s="159"/>
      <c r="D19" s="159"/>
      <c r="E19" s="159"/>
      <c r="F19" s="159"/>
      <c r="G19" s="159"/>
    </row>
    <row r="20" spans="1:7" ht="32.25" customHeight="1" x14ac:dyDescent="0.4">
      <c r="A20" s="198" t="s">
        <v>143</v>
      </c>
      <c r="B20" s="198"/>
      <c r="C20" s="159"/>
      <c r="D20" s="159"/>
      <c r="E20" s="159"/>
      <c r="F20" s="159"/>
      <c r="G20" s="159"/>
    </row>
    <row r="21" spans="1:7" ht="17.25" customHeight="1" x14ac:dyDescent="0.4">
      <c r="A21" s="198" t="s">
        <v>144</v>
      </c>
      <c r="B21" s="198"/>
      <c r="C21" s="159"/>
      <c r="D21" s="159"/>
      <c r="E21" s="159"/>
      <c r="F21" s="159"/>
      <c r="G21" s="159"/>
    </row>
    <row r="22" spans="1:7" x14ac:dyDescent="0.4">
      <c r="A22" s="198" t="s">
        <v>145</v>
      </c>
      <c r="B22" s="198"/>
      <c r="C22" s="159"/>
      <c r="D22" s="159"/>
      <c r="E22" s="159"/>
      <c r="F22" s="159"/>
      <c r="G22" s="159"/>
    </row>
    <row r="23" spans="1:7" x14ac:dyDescent="0.4">
      <c r="A23" s="198" t="s">
        <v>146</v>
      </c>
      <c r="B23" s="198"/>
      <c r="C23" s="159"/>
      <c r="D23" s="159"/>
      <c r="E23" s="159"/>
      <c r="F23" s="159"/>
      <c r="G23" s="159"/>
    </row>
    <row r="24" spans="1:7" ht="16.5" customHeight="1" x14ac:dyDescent="0.4">
      <c r="A24" s="198" t="s">
        <v>147</v>
      </c>
      <c r="B24" s="198"/>
      <c r="C24" s="159"/>
      <c r="D24" s="159"/>
      <c r="E24" s="159"/>
      <c r="F24" s="159"/>
      <c r="G24" s="159"/>
    </row>
    <row r="25" spans="1:7" ht="31.5" customHeight="1" x14ac:dyDescent="0.4">
      <c r="A25" s="198" t="s">
        <v>148</v>
      </c>
      <c r="B25" s="198"/>
      <c r="C25" s="159"/>
      <c r="D25" s="159"/>
      <c r="E25" s="159"/>
      <c r="F25" s="159"/>
      <c r="G25" s="159"/>
    </row>
    <row r="26" spans="1:7" x14ac:dyDescent="0.4">
      <c r="A26" s="195"/>
      <c r="B26" s="195"/>
      <c r="C26" s="158"/>
      <c r="D26" s="158"/>
      <c r="E26" s="158"/>
      <c r="F26" s="158"/>
      <c r="G26" s="158"/>
    </row>
    <row r="27" spans="1:7" x14ac:dyDescent="0.4">
      <c r="A27" s="199" t="s">
        <v>149</v>
      </c>
      <c r="B27" s="199"/>
      <c r="C27" s="160">
        <f>SUM(C17:C26)</f>
        <v>0</v>
      </c>
      <c r="D27" s="160">
        <f>SUM(D17:D26)</f>
        <v>0</v>
      </c>
      <c r="E27" s="160">
        <f>SUM(E17:E26)</f>
        <v>0</v>
      </c>
      <c r="F27" s="160">
        <f>SUM(F17:F26)</f>
        <v>0</v>
      </c>
      <c r="G27" s="160">
        <f>SUM(G17:G26)</f>
        <v>0</v>
      </c>
    </row>
    <row r="28" spans="1:7" x14ac:dyDescent="0.4">
      <c r="A28" s="161"/>
      <c r="B28" s="161"/>
      <c r="C28" s="162"/>
      <c r="D28" s="162"/>
      <c r="E28" s="162"/>
      <c r="F28" s="162"/>
      <c r="G28" s="162"/>
    </row>
    <row r="29" spans="1:7" x14ac:dyDescent="0.4">
      <c r="A29" s="153" t="s">
        <v>150</v>
      </c>
      <c r="B29" s="154"/>
      <c r="C29" s="154"/>
    </row>
    <row r="31" spans="1:7" ht="30" x14ac:dyDescent="0.4">
      <c r="A31" s="197" t="s">
        <v>134</v>
      </c>
      <c r="B31" s="197"/>
      <c r="C31" s="155" t="s">
        <v>151</v>
      </c>
      <c r="D31" s="155" t="s">
        <v>152</v>
      </c>
      <c r="E31" s="155" t="s">
        <v>153</v>
      </c>
      <c r="F31" s="155" t="s">
        <v>154</v>
      </c>
      <c r="G31" s="155" t="s">
        <v>155</v>
      </c>
    </row>
    <row r="32" spans="1:7" x14ac:dyDescent="0.4">
      <c r="A32" s="195"/>
      <c r="B32" s="195"/>
      <c r="C32" s="158"/>
      <c r="D32" s="158"/>
      <c r="E32" s="158"/>
      <c r="F32" s="158"/>
      <c r="G32" s="158"/>
    </row>
    <row r="33" spans="1:7" ht="15" customHeight="1" x14ac:dyDescent="0.4">
      <c r="A33" s="198" t="s">
        <v>140</v>
      </c>
      <c r="B33" s="198"/>
      <c r="C33" s="159"/>
      <c r="D33" s="159"/>
      <c r="E33" s="159"/>
      <c r="F33" s="159"/>
      <c r="G33" s="159"/>
    </row>
    <row r="34" spans="1:7" ht="15" customHeight="1" x14ac:dyDescent="0.4">
      <c r="A34" s="198" t="s">
        <v>141</v>
      </c>
      <c r="B34" s="198"/>
      <c r="C34" s="159"/>
      <c r="D34" s="159"/>
      <c r="E34" s="159"/>
      <c r="F34" s="159"/>
      <c r="G34" s="159"/>
    </row>
    <row r="35" spans="1:7" ht="15" customHeight="1" x14ac:dyDescent="0.4">
      <c r="A35" s="198" t="s">
        <v>142</v>
      </c>
      <c r="B35" s="198"/>
      <c r="C35" s="159"/>
      <c r="D35" s="159"/>
      <c r="E35" s="159"/>
      <c r="F35" s="159"/>
      <c r="G35" s="159"/>
    </row>
    <row r="36" spans="1:7" ht="15" customHeight="1" x14ac:dyDescent="0.4">
      <c r="A36" s="198" t="s">
        <v>143</v>
      </c>
      <c r="B36" s="198"/>
      <c r="C36" s="159"/>
      <c r="D36" s="159"/>
      <c r="E36" s="159"/>
      <c r="F36" s="159"/>
      <c r="G36" s="159"/>
    </row>
    <row r="37" spans="1:7" ht="15" customHeight="1" x14ac:dyDescent="0.4">
      <c r="A37" s="198" t="s">
        <v>144</v>
      </c>
      <c r="B37" s="198"/>
      <c r="C37" s="159"/>
      <c r="D37" s="159"/>
      <c r="E37" s="159"/>
      <c r="F37" s="159"/>
      <c r="G37" s="159"/>
    </row>
    <row r="38" spans="1:7" ht="15" customHeight="1" x14ac:dyDescent="0.4">
      <c r="A38" s="198" t="s">
        <v>145</v>
      </c>
      <c r="B38" s="198"/>
      <c r="C38" s="159"/>
      <c r="D38" s="159"/>
      <c r="E38" s="159"/>
      <c r="F38" s="159"/>
      <c r="G38" s="159"/>
    </row>
    <row r="39" spans="1:7" ht="15" customHeight="1" x14ac:dyDescent="0.4">
      <c r="A39" s="198" t="s">
        <v>146</v>
      </c>
      <c r="B39" s="198"/>
      <c r="C39" s="159"/>
      <c r="D39" s="159"/>
      <c r="E39" s="159"/>
      <c r="F39" s="159"/>
      <c r="G39" s="159"/>
    </row>
    <row r="40" spans="1:7" ht="15" customHeight="1" x14ac:dyDescent="0.4">
      <c r="A40" s="198" t="s">
        <v>147</v>
      </c>
      <c r="B40" s="198"/>
      <c r="C40" s="159"/>
      <c r="D40" s="159"/>
      <c r="E40" s="159"/>
      <c r="F40" s="159"/>
      <c r="G40" s="159"/>
    </row>
    <row r="41" spans="1:7" ht="15" customHeight="1" x14ac:dyDescent="0.4">
      <c r="A41" s="198" t="s">
        <v>148</v>
      </c>
      <c r="B41" s="198"/>
      <c r="C41" s="159"/>
      <c r="D41" s="159"/>
      <c r="E41" s="159"/>
      <c r="F41" s="159"/>
      <c r="G41" s="159"/>
    </row>
    <row r="42" spans="1:7" x14ac:dyDescent="0.4">
      <c r="A42" s="195"/>
      <c r="B42" s="195"/>
      <c r="C42" s="158"/>
      <c r="D42" s="158"/>
      <c r="E42" s="158"/>
      <c r="F42" s="158"/>
      <c r="G42" s="158"/>
    </row>
    <row r="43" spans="1:7" x14ac:dyDescent="0.4">
      <c r="A43" s="200" t="s">
        <v>149</v>
      </c>
      <c r="B43" s="200"/>
      <c r="C43" s="163">
        <f>SUM(C33:C42)</f>
        <v>0</v>
      </c>
      <c r="D43" s="163">
        <f>SUM(D33:D42)</f>
        <v>0</v>
      </c>
      <c r="E43" s="163">
        <f>SUM(E33:E42)</f>
        <v>0</v>
      </c>
      <c r="F43" s="163">
        <f>SUM(F33:F42)</f>
        <v>0</v>
      </c>
      <c r="G43" s="163">
        <f>SUM(G33:G42)</f>
        <v>0</v>
      </c>
    </row>
    <row r="45" spans="1:7" x14ac:dyDescent="0.4">
      <c r="A45" s="153" t="s">
        <v>150</v>
      </c>
      <c r="B45" s="154"/>
      <c r="C45" s="154"/>
    </row>
    <row r="47" spans="1:7" ht="30" x14ac:dyDescent="0.4">
      <c r="A47" s="197" t="s">
        <v>134</v>
      </c>
      <c r="B47" s="197"/>
      <c r="C47" s="155" t="s">
        <v>156</v>
      </c>
      <c r="D47" s="155" t="s">
        <v>157</v>
      </c>
      <c r="E47" s="155" t="s">
        <v>158</v>
      </c>
      <c r="F47" s="155" t="s">
        <v>159</v>
      </c>
      <c r="G47" s="155" t="s">
        <v>160</v>
      </c>
    </row>
    <row r="48" spans="1:7" x14ac:dyDescent="0.4">
      <c r="A48" s="195"/>
      <c r="B48" s="195"/>
      <c r="C48" s="158"/>
      <c r="D48" s="158"/>
      <c r="E48" s="158"/>
      <c r="F48" s="158"/>
      <c r="G48" s="158"/>
    </row>
    <row r="49" spans="1:7" ht="15" customHeight="1" x14ac:dyDescent="0.4">
      <c r="A49" s="198" t="s">
        <v>140</v>
      </c>
      <c r="B49" s="198"/>
      <c r="C49" s="159"/>
      <c r="D49" s="159"/>
      <c r="E49" s="159"/>
      <c r="F49" s="159"/>
      <c r="G49" s="159"/>
    </row>
    <row r="50" spans="1:7" ht="15" customHeight="1" x14ac:dyDescent="0.4">
      <c r="A50" s="198" t="s">
        <v>141</v>
      </c>
      <c r="B50" s="198"/>
      <c r="C50" s="159"/>
      <c r="D50" s="159"/>
      <c r="E50" s="159"/>
      <c r="F50" s="159"/>
      <c r="G50" s="159"/>
    </row>
    <row r="51" spans="1:7" ht="15" customHeight="1" x14ac:dyDescent="0.4">
      <c r="A51" s="198" t="s">
        <v>142</v>
      </c>
      <c r="B51" s="198"/>
      <c r="C51" s="159"/>
      <c r="D51" s="159"/>
      <c r="E51" s="159"/>
      <c r="F51" s="159"/>
      <c r="G51" s="159"/>
    </row>
    <row r="52" spans="1:7" ht="15" customHeight="1" x14ac:dyDescent="0.4">
      <c r="A52" s="198" t="s">
        <v>143</v>
      </c>
      <c r="B52" s="198"/>
      <c r="C52" s="159"/>
      <c r="D52" s="159"/>
      <c r="E52" s="159"/>
      <c r="F52" s="159"/>
      <c r="G52" s="159"/>
    </row>
    <row r="53" spans="1:7" ht="15" customHeight="1" x14ac:dyDescent="0.4">
      <c r="A53" s="198" t="s">
        <v>144</v>
      </c>
      <c r="B53" s="198"/>
      <c r="C53" s="159"/>
      <c r="D53" s="159"/>
      <c r="E53" s="159"/>
      <c r="F53" s="159"/>
      <c r="G53" s="159"/>
    </row>
    <row r="54" spans="1:7" ht="15" customHeight="1" x14ac:dyDescent="0.4">
      <c r="A54" s="198" t="s">
        <v>145</v>
      </c>
      <c r="B54" s="198"/>
      <c r="C54" s="159"/>
      <c r="D54" s="159"/>
      <c r="E54" s="159"/>
      <c r="F54" s="159"/>
      <c r="G54" s="159"/>
    </row>
    <row r="55" spans="1:7" ht="15" customHeight="1" x14ac:dyDescent="0.4">
      <c r="A55" s="198" t="s">
        <v>146</v>
      </c>
      <c r="B55" s="198"/>
      <c r="C55" s="159"/>
      <c r="D55" s="159"/>
      <c r="E55" s="159"/>
      <c r="F55" s="159"/>
      <c r="G55" s="159"/>
    </row>
    <row r="56" spans="1:7" ht="15" customHeight="1" x14ac:dyDescent="0.4">
      <c r="A56" s="198" t="s">
        <v>147</v>
      </c>
      <c r="B56" s="198"/>
      <c r="C56" s="159"/>
      <c r="D56" s="159"/>
      <c r="E56" s="159"/>
      <c r="F56" s="159"/>
      <c r="G56" s="159"/>
    </row>
    <row r="57" spans="1:7" ht="15" customHeight="1" x14ac:dyDescent="0.4">
      <c r="A57" s="198" t="s">
        <v>148</v>
      </c>
      <c r="B57" s="198"/>
      <c r="C57" s="159"/>
      <c r="D57" s="159"/>
      <c r="E57" s="159"/>
      <c r="F57" s="159"/>
      <c r="G57" s="159"/>
    </row>
    <row r="58" spans="1:7" x14ac:dyDescent="0.4">
      <c r="A58" s="195"/>
      <c r="B58" s="195"/>
      <c r="C58" s="158"/>
      <c r="D58" s="158"/>
      <c r="E58" s="158"/>
      <c r="F58" s="158"/>
      <c r="G58" s="158"/>
    </row>
    <row r="59" spans="1:7" x14ac:dyDescent="0.4">
      <c r="A59" s="200" t="s">
        <v>149</v>
      </c>
      <c r="B59" s="200"/>
      <c r="C59" s="163">
        <f>SUM(C49:C58)</f>
        <v>0</v>
      </c>
      <c r="D59" s="163">
        <f>SUM(D49:D58)</f>
        <v>0</v>
      </c>
      <c r="E59" s="163">
        <f>SUM(E49:E58)</f>
        <v>0</v>
      </c>
      <c r="F59" s="163">
        <f>SUM(F49:F58)</f>
        <v>0</v>
      </c>
      <c r="G59" s="163">
        <f>SUM(G49:G58)</f>
        <v>0</v>
      </c>
    </row>
    <row r="61" spans="1:7" x14ac:dyDescent="0.4">
      <c r="A61" s="153" t="s">
        <v>161</v>
      </c>
    </row>
    <row r="63" spans="1:7" x14ac:dyDescent="0.4">
      <c r="A63" s="202" t="s">
        <v>162</v>
      </c>
      <c r="B63" s="202"/>
      <c r="D63" s="164" t="s">
        <v>163</v>
      </c>
    </row>
    <row r="64" spans="1:7" x14ac:dyDescent="0.4">
      <c r="A64" s="201"/>
      <c r="B64" s="201"/>
    </row>
    <row r="65" spans="1:5" x14ac:dyDescent="0.4">
      <c r="A65" s="201" t="s">
        <v>164</v>
      </c>
      <c r="B65" s="201"/>
      <c r="D65" s="165" t="s">
        <v>165</v>
      </c>
    </row>
    <row r="66" spans="1:5" x14ac:dyDescent="0.4">
      <c r="A66" s="201" t="s">
        <v>166</v>
      </c>
      <c r="B66" s="201"/>
      <c r="D66" s="166" t="s">
        <v>167</v>
      </c>
    </row>
    <row r="67" spans="1:5" x14ac:dyDescent="0.4">
      <c r="A67" s="201" t="s">
        <v>168</v>
      </c>
      <c r="B67" s="201"/>
      <c r="D67" s="166" t="s">
        <v>169</v>
      </c>
    </row>
    <row r="68" spans="1:5" x14ac:dyDescent="0.4">
      <c r="A68" s="201" t="s">
        <v>170</v>
      </c>
      <c r="B68" s="201"/>
      <c r="D68" s="166" t="s">
        <v>171</v>
      </c>
    </row>
    <row r="69" spans="1:5" x14ac:dyDescent="0.4">
      <c r="A69" s="167"/>
      <c r="B69" s="167"/>
      <c r="D69" s="166"/>
    </row>
    <row r="70" spans="1:5" x14ac:dyDescent="0.4">
      <c r="A70" s="149" t="s">
        <v>127</v>
      </c>
    </row>
    <row r="72" spans="1:5" x14ac:dyDescent="0.4">
      <c r="A72" s="149" t="s">
        <v>172</v>
      </c>
    </row>
    <row r="74" spans="1:5" x14ac:dyDescent="0.4">
      <c r="A74" s="203" t="s">
        <v>173</v>
      </c>
      <c r="B74" s="203"/>
      <c r="C74" s="168"/>
      <c r="D74" s="202" t="s">
        <v>174</v>
      </c>
      <c r="E74" s="202"/>
    </row>
    <row r="75" spans="1:5" x14ac:dyDescent="0.4">
      <c r="A75" s="201"/>
      <c r="B75" s="201"/>
    </row>
    <row r="76" spans="1:5" x14ac:dyDescent="0.4">
      <c r="A76" s="203" t="s">
        <v>175</v>
      </c>
      <c r="B76" s="203"/>
    </row>
    <row r="77" spans="1:5" x14ac:dyDescent="0.4">
      <c r="A77" s="201"/>
      <c r="B77" s="201"/>
    </row>
    <row r="78" spans="1:5" x14ac:dyDescent="0.4">
      <c r="A78" s="204" t="s">
        <v>176</v>
      </c>
      <c r="B78" s="204"/>
      <c r="D78" s="205"/>
      <c r="E78" s="205"/>
    </row>
    <row r="79" spans="1:5" x14ac:dyDescent="0.4">
      <c r="A79" s="204" t="s">
        <v>177</v>
      </c>
      <c r="B79" s="204"/>
      <c r="D79" s="205"/>
      <c r="E79" s="205"/>
    </row>
    <row r="80" spans="1:5" x14ac:dyDescent="0.4">
      <c r="A80" s="204" t="s">
        <v>159</v>
      </c>
      <c r="B80" s="204"/>
      <c r="D80" s="205"/>
      <c r="E80" s="205"/>
    </row>
    <row r="81" spans="1:5" x14ac:dyDescent="0.4">
      <c r="A81" s="204" t="s">
        <v>160</v>
      </c>
      <c r="B81" s="204"/>
      <c r="D81" s="205"/>
      <c r="E81" s="205"/>
    </row>
    <row r="84" spans="1:5" x14ac:dyDescent="0.4">
      <c r="A84" s="203" t="s">
        <v>178</v>
      </c>
      <c r="B84" s="203"/>
      <c r="D84" s="202" t="s">
        <v>174</v>
      </c>
      <c r="E84" s="202"/>
    </row>
    <row r="85" spans="1:5" x14ac:dyDescent="0.4">
      <c r="A85" s="201"/>
      <c r="B85" s="201"/>
    </row>
    <row r="86" spans="1:5" x14ac:dyDescent="0.4">
      <c r="A86" s="204" t="s">
        <v>176</v>
      </c>
      <c r="B86" s="204"/>
      <c r="D86" s="205"/>
      <c r="E86" s="205"/>
    </row>
    <row r="87" spans="1:5" x14ac:dyDescent="0.4">
      <c r="A87" s="204" t="s">
        <v>177</v>
      </c>
      <c r="B87" s="204"/>
      <c r="D87" s="205"/>
      <c r="E87" s="205"/>
    </row>
    <row r="88" spans="1:5" x14ac:dyDescent="0.4">
      <c r="A88" s="204" t="s">
        <v>159</v>
      </c>
      <c r="B88" s="204"/>
      <c r="D88" s="205"/>
      <c r="E88" s="205"/>
    </row>
    <row r="89" spans="1:5" x14ac:dyDescent="0.4">
      <c r="A89" s="204" t="s">
        <v>160</v>
      </c>
      <c r="B89" s="204"/>
      <c r="D89" s="205"/>
      <c r="E89" s="205"/>
    </row>
    <row r="92" spans="1:5" x14ac:dyDescent="0.4">
      <c r="A92" s="203" t="s">
        <v>179</v>
      </c>
      <c r="B92" s="203"/>
      <c r="D92" s="202" t="s">
        <v>174</v>
      </c>
      <c r="E92" s="202"/>
    </row>
    <row r="93" spans="1:5" x14ac:dyDescent="0.4">
      <c r="A93" s="201"/>
      <c r="B93" s="201"/>
    </row>
    <row r="94" spans="1:5" x14ac:dyDescent="0.4">
      <c r="A94" s="204" t="s">
        <v>180</v>
      </c>
      <c r="B94" s="204"/>
      <c r="D94" s="205"/>
      <c r="E94" s="205"/>
    </row>
    <row r="95" spans="1:5" x14ac:dyDescent="0.4">
      <c r="A95" s="204" t="s">
        <v>177</v>
      </c>
      <c r="B95" s="204"/>
      <c r="D95" s="205"/>
      <c r="E95" s="205"/>
    </row>
    <row r="96" spans="1:5" x14ac:dyDescent="0.4">
      <c r="A96" s="204" t="s">
        <v>159</v>
      </c>
      <c r="B96" s="204"/>
      <c r="D96" s="205"/>
      <c r="E96" s="205"/>
    </row>
    <row r="97" spans="1:5" x14ac:dyDescent="0.4">
      <c r="A97" s="204" t="s">
        <v>160</v>
      </c>
      <c r="B97" s="204"/>
      <c r="D97" s="205"/>
      <c r="E97" s="205"/>
    </row>
    <row r="112" spans="1:5" x14ac:dyDescent="0.4">
      <c r="A112" s="201"/>
      <c r="B112" s="201"/>
    </row>
    <row r="113" spans="1:2" x14ac:dyDescent="0.4">
      <c r="A113" s="201"/>
      <c r="B113" s="201"/>
    </row>
    <row r="114" spans="1:2" x14ac:dyDescent="0.4">
      <c r="A114" s="201"/>
      <c r="B114" s="201"/>
    </row>
    <row r="115" spans="1:2" x14ac:dyDescent="0.4">
      <c r="A115" s="201"/>
      <c r="B115" s="201"/>
    </row>
  </sheetData>
  <sheetProtection selectLockedCells="1"/>
  <mergeCells count="88">
    <mergeCell ref="A114:B114"/>
    <mergeCell ref="A115:B115"/>
    <mergeCell ref="A96:B96"/>
    <mergeCell ref="D96:E96"/>
    <mergeCell ref="A97:B97"/>
    <mergeCell ref="D97:E97"/>
    <mergeCell ref="A112:B112"/>
    <mergeCell ref="A113:B113"/>
    <mergeCell ref="A95:B95"/>
    <mergeCell ref="D95:E95"/>
    <mergeCell ref="A87:B87"/>
    <mergeCell ref="D87:E87"/>
    <mergeCell ref="A88:B88"/>
    <mergeCell ref="D88:E88"/>
    <mergeCell ref="A89:B89"/>
    <mergeCell ref="D89:E89"/>
    <mergeCell ref="A92:B92"/>
    <mergeCell ref="D92:E92"/>
    <mergeCell ref="A93:B93"/>
    <mergeCell ref="A94:B94"/>
    <mergeCell ref="D94:E94"/>
    <mergeCell ref="D74:E74"/>
    <mergeCell ref="A75:B75"/>
    <mergeCell ref="A76:B76"/>
    <mergeCell ref="A86:B86"/>
    <mergeCell ref="D86:E86"/>
    <mergeCell ref="A78:B78"/>
    <mergeCell ref="D78:E78"/>
    <mergeCell ref="A79:B79"/>
    <mergeCell ref="D79:E79"/>
    <mergeCell ref="A80:B80"/>
    <mergeCell ref="D80:E80"/>
    <mergeCell ref="A81:B81"/>
    <mergeCell ref="D81:E81"/>
    <mergeCell ref="A84:B84"/>
    <mergeCell ref="D84:E84"/>
    <mergeCell ref="A85:B85"/>
    <mergeCell ref="A77:B77"/>
    <mergeCell ref="A59:B59"/>
    <mergeCell ref="A63:B63"/>
    <mergeCell ref="A64:B64"/>
    <mergeCell ref="A65:B65"/>
    <mergeCell ref="A66:B66"/>
    <mergeCell ref="A67:B67"/>
    <mergeCell ref="A68:B68"/>
    <mergeCell ref="A74:B74"/>
    <mergeCell ref="A58:B58"/>
    <mergeCell ref="A47:B47"/>
    <mergeCell ref="A48:B48"/>
    <mergeCell ref="A49:B49"/>
    <mergeCell ref="A50:B50"/>
    <mergeCell ref="A51:B51"/>
    <mergeCell ref="A52:B52"/>
    <mergeCell ref="A53:B53"/>
    <mergeCell ref="A54:B54"/>
    <mergeCell ref="A55:B55"/>
    <mergeCell ref="A56:B56"/>
    <mergeCell ref="A57:B57"/>
    <mergeCell ref="A43:B43"/>
    <mergeCell ref="A32:B32"/>
    <mergeCell ref="A33:B33"/>
    <mergeCell ref="A34:B34"/>
    <mergeCell ref="A35:B35"/>
    <mergeCell ref="A36:B36"/>
    <mergeCell ref="A37:B37"/>
    <mergeCell ref="A38:B38"/>
    <mergeCell ref="A39:B39"/>
    <mergeCell ref="A40:B40"/>
    <mergeCell ref="A41:B41"/>
    <mergeCell ref="A42:B42"/>
    <mergeCell ref="A31:B31"/>
    <mergeCell ref="A17:B17"/>
    <mergeCell ref="A18:B18"/>
    <mergeCell ref="A19:B19"/>
    <mergeCell ref="A20:B20"/>
    <mergeCell ref="A21:B21"/>
    <mergeCell ref="A22:B22"/>
    <mergeCell ref="A23:B23"/>
    <mergeCell ref="A24:B24"/>
    <mergeCell ref="A25:B25"/>
    <mergeCell ref="A26:B26"/>
    <mergeCell ref="A27:B27"/>
    <mergeCell ref="A16:B16"/>
    <mergeCell ref="A5:G5"/>
    <mergeCell ref="A7:G7"/>
    <mergeCell ref="A9:G9"/>
    <mergeCell ref="A11:G11"/>
    <mergeCell ref="A15:B15"/>
  </mergeCells>
  <printOptions horizontalCentered="1"/>
  <pageMargins left="0.75" right="0.75" top="1.1934374999999999" bottom="1" header="0.5" footer="0.5"/>
  <pageSetup scale="67" fitToHeight="2" orientation="portrait" r:id="rId1"/>
  <headerFooter alignWithMargins="0">
    <oddHeader>&amp;L&amp;G&amp;C&amp;"Arial,Bold"&amp;16UTILITIES REGULATION AND COMPETITION AUTHORITY
WINDOW REMOVAL &amp;&amp; RE-INSTALL
3RD &amp;&amp; 4TH FLOOR&amp;10
PROJECT LABOUR SCHEDULES&amp;R&amp;G</oddHeader>
    <oddFooter>&amp;LProject Labour Schedules</oddFooter>
  </headerFooter>
  <rowBreaks count="1" manualBreakCount="1">
    <brk id="43"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57061-9662-4EFA-BE7F-CAA6ACE9FBA2}">
  <sheetPr>
    <pageSetUpPr fitToPage="1"/>
  </sheetPr>
  <dimension ref="A1:G38"/>
  <sheetViews>
    <sheetView zoomScaleNormal="100" workbookViewId="0">
      <selection activeCell="D14" sqref="D14"/>
    </sheetView>
  </sheetViews>
  <sheetFormatPr defaultRowHeight="15" x14ac:dyDescent="0.4"/>
  <cols>
    <col min="1" max="1" width="7.86328125" style="170" customWidth="1"/>
    <col min="2" max="2" width="15.1328125" style="170" customWidth="1"/>
    <col min="3" max="3" width="12.3984375" style="170" customWidth="1"/>
    <col min="4" max="5" width="12.1328125" style="170" customWidth="1"/>
    <col min="6" max="6" width="12.86328125" style="170" customWidth="1"/>
    <col min="7" max="7" width="13.86328125" style="170" customWidth="1"/>
    <col min="8" max="8" width="18.3984375" style="170" customWidth="1"/>
    <col min="9" max="255" width="9.06640625" style="170"/>
    <col min="256" max="256" width="7.86328125" style="170" customWidth="1"/>
    <col min="257" max="257" width="10.1328125" style="170" customWidth="1"/>
    <col min="258" max="258" width="9.06640625" style="170"/>
    <col min="259" max="259" width="11.59765625" style="170" customWidth="1"/>
    <col min="260" max="511" width="9.06640625" style="170"/>
    <col min="512" max="512" width="7.86328125" style="170" customWidth="1"/>
    <col min="513" max="513" width="10.1328125" style="170" customWidth="1"/>
    <col min="514" max="514" width="9.06640625" style="170"/>
    <col min="515" max="515" width="11.59765625" style="170" customWidth="1"/>
    <col min="516" max="767" width="9.06640625" style="170"/>
    <col min="768" max="768" width="7.86328125" style="170" customWidth="1"/>
    <col min="769" max="769" width="10.1328125" style="170" customWidth="1"/>
    <col min="770" max="770" width="9.06640625" style="170"/>
    <col min="771" max="771" width="11.59765625" style="170" customWidth="1"/>
    <col min="772" max="1023" width="9.06640625" style="170"/>
    <col min="1024" max="1024" width="7.86328125" style="170" customWidth="1"/>
    <col min="1025" max="1025" width="10.1328125" style="170" customWidth="1"/>
    <col min="1026" max="1026" width="9.06640625" style="170"/>
    <col min="1027" max="1027" width="11.59765625" style="170" customWidth="1"/>
    <col min="1028" max="1279" width="9.06640625" style="170"/>
    <col min="1280" max="1280" width="7.86328125" style="170" customWidth="1"/>
    <col min="1281" max="1281" width="10.1328125" style="170" customWidth="1"/>
    <col min="1282" max="1282" width="9.06640625" style="170"/>
    <col min="1283" max="1283" width="11.59765625" style="170" customWidth="1"/>
    <col min="1284" max="1535" width="9.06640625" style="170"/>
    <col min="1536" max="1536" width="7.86328125" style="170" customWidth="1"/>
    <col min="1537" max="1537" width="10.1328125" style="170" customWidth="1"/>
    <col min="1538" max="1538" width="9.06640625" style="170"/>
    <col min="1539" max="1539" width="11.59765625" style="170" customWidth="1"/>
    <col min="1540" max="1791" width="9.06640625" style="170"/>
    <col min="1792" max="1792" width="7.86328125" style="170" customWidth="1"/>
    <col min="1793" max="1793" width="10.1328125" style="170" customWidth="1"/>
    <col min="1794" max="1794" width="9.06640625" style="170"/>
    <col min="1795" max="1795" width="11.59765625" style="170" customWidth="1"/>
    <col min="1796" max="2047" width="9.06640625" style="170"/>
    <col min="2048" max="2048" width="7.86328125" style="170" customWidth="1"/>
    <col min="2049" max="2049" width="10.1328125" style="170" customWidth="1"/>
    <col min="2050" max="2050" width="9.06640625" style="170"/>
    <col min="2051" max="2051" width="11.59765625" style="170" customWidth="1"/>
    <col min="2052" max="2303" width="9.06640625" style="170"/>
    <col min="2304" max="2304" width="7.86328125" style="170" customWidth="1"/>
    <col min="2305" max="2305" width="10.1328125" style="170" customWidth="1"/>
    <col min="2306" max="2306" width="9.06640625" style="170"/>
    <col min="2307" max="2307" width="11.59765625" style="170" customWidth="1"/>
    <col min="2308" max="2559" width="9.06640625" style="170"/>
    <col min="2560" max="2560" width="7.86328125" style="170" customWidth="1"/>
    <col min="2561" max="2561" width="10.1328125" style="170" customWidth="1"/>
    <col min="2562" max="2562" width="9.06640625" style="170"/>
    <col min="2563" max="2563" width="11.59765625" style="170" customWidth="1"/>
    <col min="2564" max="2815" width="9.06640625" style="170"/>
    <col min="2816" max="2816" width="7.86328125" style="170" customWidth="1"/>
    <col min="2817" max="2817" width="10.1328125" style="170" customWidth="1"/>
    <col min="2818" max="2818" width="9.06640625" style="170"/>
    <col min="2819" max="2819" width="11.59765625" style="170" customWidth="1"/>
    <col min="2820" max="3071" width="9.06640625" style="170"/>
    <col min="3072" max="3072" width="7.86328125" style="170" customWidth="1"/>
    <col min="3073" max="3073" width="10.1328125" style="170" customWidth="1"/>
    <col min="3074" max="3074" width="9.06640625" style="170"/>
    <col min="3075" max="3075" width="11.59765625" style="170" customWidth="1"/>
    <col min="3076" max="3327" width="9.06640625" style="170"/>
    <col min="3328" max="3328" width="7.86328125" style="170" customWidth="1"/>
    <col min="3329" max="3329" width="10.1328125" style="170" customWidth="1"/>
    <col min="3330" max="3330" width="9.06640625" style="170"/>
    <col min="3331" max="3331" width="11.59765625" style="170" customWidth="1"/>
    <col min="3332" max="3583" width="9.06640625" style="170"/>
    <col min="3584" max="3584" width="7.86328125" style="170" customWidth="1"/>
    <col min="3585" max="3585" width="10.1328125" style="170" customWidth="1"/>
    <col min="3586" max="3586" width="9.06640625" style="170"/>
    <col min="3587" max="3587" width="11.59765625" style="170" customWidth="1"/>
    <col min="3588" max="3839" width="9.06640625" style="170"/>
    <col min="3840" max="3840" width="7.86328125" style="170" customWidth="1"/>
    <col min="3841" max="3841" width="10.1328125" style="170" customWidth="1"/>
    <col min="3842" max="3842" width="9.06640625" style="170"/>
    <col min="3843" max="3843" width="11.59765625" style="170" customWidth="1"/>
    <col min="3844" max="4095" width="9.06640625" style="170"/>
    <col min="4096" max="4096" width="7.86328125" style="170" customWidth="1"/>
    <col min="4097" max="4097" width="10.1328125" style="170" customWidth="1"/>
    <col min="4098" max="4098" width="9.06640625" style="170"/>
    <col min="4099" max="4099" width="11.59765625" style="170" customWidth="1"/>
    <col min="4100" max="4351" width="9.06640625" style="170"/>
    <col min="4352" max="4352" width="7.86328125" style="170" customWidth="1"/>
    <col min="4353" max="4353" width="10.1328125" style="170" customWidth="1"/>
    <col min="4354" max="4354" width="9.06640625" style="170"/>
    <col min="4355" max="4355" width="11.59765625" style="170" customWidth="1"/>
    <col min="4356" max="4607" width="9.06640625" style="170"/>
    <col min="4608" max="4608" width="7.86328125" style="170" customWidth="1"/>
    <col min="4609" max="4609" width="10.1328125" style="170" customWidth="1"/>
    <col min="4610" max="4610" width="9.06640625" style="170"/>
    <col min="4611" max="4611" width="11.59765625" style="170" customWidth="1"/>
    <col min="4612" max="4863" width="9.06640625" style="170"/>
    <col min="4864" max="4864" width="7.86328125" style="170" customWidth="1"/>
    <col min="4865" max="4865" width="10.1328125" style="170" customWidth="1"/>
    <col min="4866" max="4866" width="9.06640625" style="170"/>
    <col min="4867" max="4867" width="11.59765625" style="170" customWidth="1"/>
    <col min="4868" max="5119" width="9.06640625" style="170"/>
    <col min="5120" max="5120" width="7.86328125" style="170" customWidth="1"/>
    <col min="5121" max="5121" width="10.1328125" style="170" customWidth="1"/>
    <col min="5122" max="5122" width="9.06640625" style="170"/>
    <col min="5123" max="5123" width="11.59765625" style="170" customWidth="1"/>
    <col min="5124" max="5375" width="9.06640625" style="170"/>
    <col min="5376" max="5376" width="7.86328125" style="170" customWidth="1"/>
    <col min="5377" max="5377" width="10.1328125" style="170" customWidth="1"/>
    <col min="5378" max="5378" width="9.06640625" style="170"/>
    <col min="5379" max="5379" width="11.59765625" style="170" customWidth="1"/>
    <col min="5380" max="5631" width="9.06640625" style="170"/>
    <col min="5632" max="5632" width="7.86328125" style="170" customWidth="1"/>
    <col min="5633" max="5633" width="10.1328125" style="170" customWidth="1"/>
    <col min="5634" max="5634" width="9.06640625" style="170"/>
    <col min="5635" max="5635" width="11.59765625" style="170" customWidth="1"/>
    <col min="5636" max="5887" width="9.06640625" style="170"/>
    <col min="5888" max="5888" width="7.86328125" style="170" customWidth="1"/>
    <col min="5889" max="5889" width="10.1328125" style="170" customWidth="1"/>
    <col min="5890" max="5890" width="9.06640625" style="170"/>
    <col min="5891" max="5891" width="11.59765625" style="170" customWidth="1"/>
    <col min="5892" max="6143" width="9.06640625" style="170"/>
    <col min="6144" max="6144" width="7.86328125" style="170" customWidth="1"/>
    <col min="6145" max="6145" width="10.1328125" style="170" customWidth="1"/>
    <col min="6146" max="6146" width="9.06640625" style="170"/>
    <col min="6147" max="6147" width="11.59765625" style="170" customWidth="1"/>
    <col min="6148" max="6399" width="9.06640625" style="170"/>
    <col min="6400" max="6400" width="7.86328125" style="170" customWidth="1"/>
    <col min="6401" max="6401" width="10.1328125" style="170" customWidth="1"/>
    <col min="6402" max="6402" width="9.06640625" style="170"/>
    <col min="6403" max="6403" width="11.59765625" style="170" customWidth="1"/>
    <col min="6404" max="6655" width="9.06640625" style="170"/>
    <col min="6656" max="6656" width="7.86328125" style="170" customWidth="1"/>
    <col min="6657" max="6657" width="10.1328125" style="170" customWidth="1"/>
    <col min="6658" max="6658" width="9.06640625" style="170"/>
    <col min="6659" max="6659" width="11.59765625" style="170" customWidth="1"/>
    <col min="6660" max="6911" width="9.06640625" style="170"/>
    <col min="6912" max="6912" width="7.86328125" style="170" customWidth="1"/>
    <col min="6913" max="6913" width="10.1328125" style="170" customWidth="1"/>
    <col min="6914" max="6914" width="9.06640625" style="170"/>
    <col min="6915" max="6915" width="11.59765625" style="170" customWidth="1"/>
    <col min="6916" max="7167" width="9.06640625" style="170"/>
    <col min="7168" max="7168" width="7.86328125" style="170" customWidth="1"/>
    <col min="7169" max="7169" width="10.1328125" style="170" customWidth="1"/>
    <col min="7170" max="7170" width="9.06640625" style="170"/>
    <col min="7171" max="7171" width="11.59765625" style="170" customWidth="1"/>
    <col min="7172" max="7423" width="9.06640625" style="170"/>
    <col min="7424" max="7424" width="7.86328125" style="170" customWidth="1"/>
    <col min="7425" max="7425" width="10.1328125" style="170" customWidth="1"/>
    <col min="7426" max="7426" width="9.06640625" style="170"/>
    <col min="7427" max="7427" width="11.59765625" style="170" customWidth="1"/>
    <col min="7428" max="7679" width="9.06640625" style="170"/>
    <col min="7680" max="7680" width="7.86328125" style="170" customWidth="1"/>
    <col min="7681" max="7681" width="10.1328125" style="170" customWidth="1"/>
    <col min="7682" max="7682" width="9.06640625" style="170"/>
    <col min="7683" max="7683" width="11.59765625" style="170" customWidth="1"/>
    <col min="7684" max="7935" width="9.06640625" style="170"/>
    <col min="7936" max="7936" width="7.86328125" style="170" customWidth="1"/>
    <col min="7937" max="7937" width="10.1328125" style="170" customWidth="1"/>
    <col min="7938" max="7938" width="9.06640625" style="170"/>
    <col min="7939" max="7939" width="11.59765625" style="170" customWidth="1"/>
    <col min="7940" max="8191" width="9.06640625" style="170"/>
    <col min="8192" max="8192" width="7.86328125" style="170" customWidth="1"/>
    <col min="8193" max="8193" width="10.1328125" style="170" customWidth="1"/>
    <col min="8194" max="8194" width="9.06640625" style="170"/>
    <col min="8195" max="8195" width="11.59765625" style="170" customWidth="1"/>
    <col min="8196" max="8447" width="9.06640625" style="170"/>
    <col min="8448" max="8448" width="7.86328125" style="170" customWidth="1"/>
    <col min="8449" max="8449" width="10.1328125" style="170" customWidth="1"/>
    <col min="8450" max="8450" width="9.06640625" style="170"/>
    <col min="8451" max="8451" width="11.59765625" style="170" customWidth="1"/>
    <col min="8452" max="8703" width="9.06640625" style="170"/>
    <col min="8704" max="8704" width="7.86328125" style="170" customWidth="1"/>
    <col min="8705" max="8705" width="10.1328125" style="170" customWidth="1"/>
    <col min="8706" max="8706" width="9.06640625" style="170"/>
    <col min="8707" max="8707" width="11.59765625" style="170" customWidth="1"/>
    <col min="8708" max="8959" width="9.06640625" style="170"/>
    <col min="8960" max="8960" width="7.86328125" style="170" customWidth="1"/>
    <col min="8961" max="8961" width="10.1328125" style="170" customWidth="1"/>
    <col min="8962" max="8962" width="9.06640625" style="170"/>
    <col min="8963" max="8963" width="11.59765625" style="170" customWidth="1"/>
    <col min="8964" max="9215" width="9.06640625" style="170"/>
    <col min="9216" max="9216" width="7.86328125" style="170" customWidth="1"/>
    <col min="9217" max="9217" width="10.1328125" style="170" customWidth="1"/>
    <col min="9218" max="9218" width="9.06640625" style="170"/>
    <col min="9219" max="9219" width="11.59765625" style="170" customWidth="1"/>
    <col min="9220" max="9471" width="9.06640625" style="170"/>
    <col min="9472" max="9472" width="7.86328125" style="170" customWidth="1"/>
    <col min="9473" max="9473" width="10.1328125" style="170" customWidth="1"/>
    <col min="9474" max="9474" width="9.06640625" style="170"/>
    <col min="9475" max="9475" width="11.59765625" style="170" customWidth="1"/>
    <col min="9476" max="9727" width="9.06640625" style="170"/>
    <col min="9728" max="9728" width="7.86328125" style="170" customWidth="1"/>
    <col min="9729" max="9729" width="10.1328125" style="170" customWidth="1"/>
    <col min="9730" max="9730" width="9.06640625" style="170"/>
    <col min="9731" max="9731" width="11.59765625" style="170" customWidth="1"/>
    <col min="9732" max="9983" width="9.06640625" style="170"/>
    <col min="9984" max="9984" width="7.86328125" style="170" customWidth="1"/>
    <col min="9985" max="9985" width="10.1328125" style="170" customWidth="1"/>
    <col min="9986" max="9986" width="9.06640625" style="170"/>
    <col min="9987" max="9987" width="11.59765625" style="170" customWidth="1"/>
    <col min="9988" max="10239" width="9.06640625" style="170"/>
    <col min="10240" max="10240" width="7.86328125" style="170" customWidth="1"/>
    <col min="10241" max="10241" width="10.1328125" style="170" customWidth="1"/>
    <col min="10242" max="10242" width="9.06640625" style="170"/>
    <col min="10243" max="10243" width="11.59765625" style="170" customWidth="1"/>
    <col min="10244" max="10495" width="9.06640625" style="170"/>
    <col min="10496" max="10496" width="7.86328125" style="170" customWidth="1"/>
    <col min="10497" max="10497" width="10.1328125" style="170" customWidth="1"/>
    <col min="10498" max="10498" width="9.06640625" style="170"/>
    <col min="10499" max="10499" width="11.59765625" style="170" customWidth="1"/>
    <col min="10500" max="10751" width="9.06640625" style="170"/>
    <col min="10752" max="10752" width="7.86328125" style="170" customWidth="1"/>
    <col min="10753" max="10753" width="10.1328125" style="170" customWidth="1"/>
    <col min="10754" max="10754" width="9.06640625" style="170"/>
    <col min="10755" max="10755" width="11.59765625" style="170" customWidth="1"/>
    <col min="10756" max="11007" width="9.06640625" style="170"/>
    <col min="11008" max="11008" width="7.86328125" style="170" customWidth="1"/>
    <col min="11009" max="11009" width="10.1328125" style="170" customWidth="1"/>
    <col min="11010" max="11010" width="9.06640625" style="170"/>
    <col min="11011" max="11011" width="11.59765625" style="170" customWidth="1"/>
    <col min="11012" max="11263" width="9.06640625" style="170"/>
    <col min="11264" max="11264" width="7.86328125" style="170" customWidth="1"/>
    <col min="11265" max="11265" width="10.1328125" style="170" customWidth="1"/>
    <col min="11266" max="11266" width="9.06640625" style="170"/>
    <col min="11267" max="11267" width="11.59765625" style="170" customWidth="1"/>
    <col min="11268" max="11519" width="9.06640625" style="170"/>
    <col min="11520" max="11520" width="7.86328125" style="170" customWidth="1"/>
    <col min="11521" max="11521" width="10.1328125" style="170" customWidth="1"/>
    <col min="11522" max="11522" width="9.06640625" style="170"/>
    <col min="11523" max="11523" width="11.59765625" style="170" customWidth="1"/>
    <col min="11524" max="11775" width="9.06640625" style="170"/>
    <col min="11776" max="11776" width="7.86328125" style="170" customWidth="1"/>
    <col min="11777" max="11777" width="10.1328125" style="170" customWidth="1"/>
    <col min="11778" max="11778" width="9.06640625" style="170"/>
    <col min="11779" max="11779" width="11.59765625" style="170" customWidth="1"/>
    <col min="11780" max="12031" width="9.06640625" style="170"/>
    <col min="12032" max="12032" width="7.86328125" style="170" customWidth="1"/>
    <col min="12033" max="12033" width="10.1328125" style="170" customWidth="1"/>
    <col min="12034" max="12034" width="9.06640625" style="170"/>
    <col min="12035" max="12035" width="11.59765625" style="170" customWidth="1"/>
    <col min="12036" max="12287" width="9.06640625" style="170"/>
    <col min="12288" max="12288" width="7.86328125" style="170" customWidth="1"/>
    <col min="12289" max="12289" width="10.1328125" style="170" customWidth="1"/>
    <col min="12290" max="12290" width="9.06640625" style="170"/>
    <col min="12291" max="12291" width="11.59765625" style="170" customWidth="1"/>
    <col min="12292" max="12543" width="9.06640625" style="170"/>
    <col min="12544" max="12544" width="7.86328125" style="170" customWidth="1"/>
    <col min="12545" max="12545" width="10.1328125" style="170" customWidth="1"/>
    <col min="12546" max="12546" width="9.06640625" style="170"/>
    <col min="12547" max="12547" width="11.59765625" style="170" customWidth="1"/>
    <col min="12548" max="12799" width="9.06640625" style="170"/>
    <col min="12800" max="12800" width="7.86328125" style="170" customWidth="1"/>
    <col min="12801" max="12801" width="10.1328125" style="170" customWidth="1"/>
    <col min="12802" max="12802" width="9.06640625" style="170"/>
    <col min="12803" max="12803" width="11.59765625" style="170" customWidth="1"/>
    <col min="12804" max="13055" width="9.06640625" style="170"/>
    <col min="13056" max="13056" width="7.86328125" style="170" customWidth="1"/>
    <col min="13057" max="13057" width="10.1328125" style="170" customWidth="1"/>
    <col min="13058" max="13058" width="9.06640625" style="170"/>
    <col min="13059" max="13059" width="11.59765625" style="170" customWidth="1"/>
    <col min="13060" max="13311" width="9.06640625" style="170"/>
    <col min="13312" max="13312" width="7.86328125" style="170" customWidth="1"/>
    <col min="13313" max="13313" width="10.1328125" style="170" customWidth="1"/>
    <col min="13314" max="13314" width="9.06640625" style="170"/>
    <col min="13315" max="13315" width="11.59765625" style="170" customWidth="1"/>
    <col min="13316" max="13567" width="9.06640625" style="170"/>
    <col min="13568" max="13568" width="7.86328125" style="170" customWidth="1"/>
    <col min="13569" max="13569" width="10.1328125" style="170" customWidth="1"/>
    <col min="13570" max="13570" width="9.06640625" style="170"/>
    <col min="13571" max="13571" width="11.59765625" style="170" customWidth="1"/>
    <col min="13572" max="13823" width="9.06640625" style="170"/>
    <col min="13824" max="13824" width="7.86328125" style="170" customWidth="1"/>
    <col min="13825" max="13825" width="10.1328125" style="170" customWidth="1"/>
    <col min="13826" max="13826" width="9.06640625" style="170"/>
    <col min="13827" max="13827" width="11.59765625" style="170" customWidth="1"/>
    <col min="13828" max="14079" width="9.06640625" style="170"/>
    <col min="14080" max="14080" width="7.86328125" style="170" customWidth="1"/>
    <col min="14081" max="14081" width="10.1328125" style="170" customWidth="1"/>
    <col min="14082" max="14082" width="9.06640625" style="170"/>
    <col min="14083" max="14083" width="11.59765625" style="170" customWidth="1"/>
    <col min="14084" max="14335" width="9.06640625" style="170"/>
    <col min="14336" max="14336" width="7.86328125" style="170" customWidth="1"/>
    <col min="14337" max="14337" width="10.1328125" style="170" customWidth="1"/>
    <col min="14338" max="14338" width="9.06640625" style="170"/>
    <col min="14339" max="14339" width="11.59765625" style="170" customWidth="1"/>
    <col min="14340" max="14591" width="9.06640625" style="170"/>
    <col min="14592" max="14592" width="7.86328125" style="170" customWidth="1"/>
    <col min="14593" max="14593" width="10.1328125" style="170" customWidth="1"/>
    <col min="14594" max="14594" width="9.06640625" style="170"/>
    <col min="14595" max="14595" width="11.59765625" style="170" customWidth="1"/>
    <col min="14596" max="14847" width="9.06640625" style="170"/>
    <col min="14848" max="14848" width="7.86328125" style="170" customWidth="1"/>
    <col min="14849" max="14849" width="10.1328125" style="170" customWidth="1"/>
    <col min="14850" max="14850" width="9.06640625" style="170"/>
    <col min="14851" max="14851" width="11.59765625" style="170" customWidth="1"/>
    <col min="14852" max="15103" width="9.06640625" style="170"/>
    <col min="15104" max="15104" width="7.86328125" style="170" customWidth="1"/>
    <col min="15105" max="15105" width="10.1328125" style="170" customWidth="1"/>
    <col min="15106" max="15106" width="9.06640625" style="170"/>
    <col min="15107" max="15107" width="11.59765625" style="170" customWidth="1"/>
    <col min="15108" max="15359" width="9.06640625" style="170"/>
    <col min="15360" max="15360" width="7.86328125" style="170" customWidth="1"/>
    <col min="15361" max="15361" width="10.1328125" style="170" customWidth="1"/>
    <col min="15362" max="15362" width="9.06640625" style="170"/>
    <col min="15363" max="15363" width="11.59765625" style="170" customWidth="1"/>
    <col min="15364" max="15615" width="9.06640625" style="170"/>
    <col min="15616" max="15616" width="7.86328125" style="170" customWidth="1"/>
    <col min="15617" max="15617" width="10.1328125" style="170" customWidth="1"/>
    <col min="15618" max="15618" width="9.06640625" style="170"/>
    <col min="15619" max="15619" width="11.59765625" style="170" customWidth="1"/>
    <col min="15620" max="15871" width="9.06640625" style="170"/>
    <col min="15872" max="15872" width="7.86328125" style="170" customWidth="1"/>
    <col min="15873" max="15873" width="10.1328125" style="170" customWidth="1"/>
    <col min="15874" max="15874" width="9.06640625" style="170"/>
    <col min="15875" max="15875" width="11.59765625" style="170" customWidth="1"/>
    <col min="15876" max="16127" width="9.06640625" style="170"/>
    <col min="16128" max="16128" width="7.86328125" style="170" customWidth="1"/>
    <col min="16129" max="16129" width="10.1328125" style="170" customWidth="1"/>
    <col min="16130" max="16130" width="9.06640625" style="170"/>
    <col min="16131" max="16131" width="11.59765625" style="170" customWidth="1"/>
    <col min="16132" max="16384" width="9.06640625" style="170"/>
  </cols>
  <sheetData>
    <row r="1" spans="1:7" x14ac:dyDescent="0.4">
      <c r="A1" s="169"/>
    </row>
    <row r="3" spans="1:7" x14ac:dyDescent="0.4">
      <c r="A3" s="208" t="s">
        <v>181</v>
      </c>
      <c r="B3" s="208"/>
      <c r="C3" s="208"/>
    </row>
    <row r="5" spans="1:7" ht="75.75" customHeight="1" x14ac:dyDescent="0.4">
      <c r="A5" s="209" t="s">
        <v>182</v>
      </c>
      <c r="B5" s="209"/>
      <c r="C5" s="209"/>
      <c r="D5" s="209"/>
      <c r="E5" s="209"/>
      <c r="F5" s="209"/>
      <c r="G5" s="209"/>
    </row>
    <row r="7" spans="1:7" x14ac:dyDescent="0.4">
      <c r="A7" s="210" t="s">
        <v>183</v>
      </c>
      <c r="B7" s="211"/>
      <c r="C7" s="171"/>
      <c r="D7" s="214" t="s">
        <v>184</v>
      </c>
      <c r="E7" s="214"/>
      <c r="F7" s="214"/>
      <c r="G7" s="172"/>
    </row>
    <row r="8" spans="1:7" x14ac:dyDescent="0.4">
      <c r="A8" s="212"/>
      <c r="B8" s="213"/>
      <c r="C8" s="173"/>
      <c r="D8" s="174" t="s">
        <v>185</v>
      </c>
      <c r="E8" s="174" t="s">
        <v>186</v>
      </c>
      <c r="F8" s="174" t="s">
        <v>187</v>
      </c>
      <c r="G8" s="175"/>
    </row>
    <row r="9" spans="1:7" x14ac:dyDescent="0.4">
      <c r="A9" s="215"/>
      <c r="B9" s="216"/>
      <c r="C9" s="176"/>
      <c r="D9" s="176"/>
      <c r="E9" s="176"/>
      <c r="F9" s="176"/>
      <c r="G9" s="176"/>
    </row>
    <row r="10" spans="1:7" x14ac:dyDescent="0.4">
      <c r="A10" s="206" t="s">
        <v>188</v>
      </c>
      <c r="B10" s="207"/>
      <c r="C10" s="177"/>
      <c r="D10" s="178"/>
      <c r="E10" s="178"/>
      <c r="F10" s="178"/>
      <c r="G10" s="177"/>
    </row>
    <row r="11" spans="1:7" x14ac:dyDescent="0.4">
      <c r="A11" s="206" t="s">
        <v>189</v>
      </c>
      <c r="B11" s="207"/>
      <c r="C11" s="177"/>
      <c r="D11" s="178"/>
      <c r="E11" s="178"/>
      <c r="F11" s="178"/>
      <c r="G11" s="177"/>
    </row>
    <row r="12" spans="1:7" x14ac:dyDescent="0.4">
      <c r="A12" s="206" t="s">
        <v>190</v>
      </c>
      <c r="B12" s="207"/>
      <c r="C12" s="177"/>
      <c r="D12" s="178"/>
      <c r="E12" s="178"/>
      <c r="F12" s="178"/>
      <c r="G12" s="177"/>
    </row>
    <row r="13" spans="1:7" x14ac:dyDescent="0.4">
      <c r="A13" s="206" t="s">
        <v>191</v>
      </c>
      <c r="B13" s="207"/>
      <c r="C13" s="177"/>
      <c r="D13" s="178"/>
      <c r="E13" s="178"/>
      <c r="F13" s="178"/>
      <c r="G13" s="177"/>
    </row>
    <row r="14" spans="1:7" x14ac:dyDescent="0.4">
      <c r="A14" s="206" t="s">
        <v>192</v>
      </c>
      <c r="B14" s="207"/>
      <c r="C14" s="177"/>
      <c r="D14" s="178"/>
      <c r="E14" s="178"/>
      <c r="F14" s="178"/>
      <c r="G14" s="177"/>
    </row>
    <row r="15" spans="1:7" x14ac:dyDescent="0.4">
      <c r="A15" s="206" t="s">
        <v>193</v>
      </c>
      <c r="B15" s="207"/>
      <c r="C15" s="177"/>
      <c r="D15" s="178"/>
      <c r="E15" s="178"/>
      <c r="F15" s="178"/>
      <c r="G15" s="177"/>
    </row>
    <row r="16" spans="1:7" ht="18.75" customHeight="1" x14ac:dyDescent="0.4">
      <c r="A16" s="206" t="s">
        <v>194</v>
      </c>
      <c r="B16" s="207"/>
      <c r="C16" s="177"/>
      <c r="D16" s="178"/>
      <c r="E16" s="178"/>
      <c r="F16" s="178"/>
      <c r="G16" s="177"/>
    </row>
    <row r="17" spans="1:7" ht="27.75" customHeight="1" x14ac:dyDescent="0.4">
      <c r="A17" s="206" t="s">
        <v>195</v>
      </c>
      <c r="B17" s="207"/>
      <c r="C17" s="177"/>
      <c r="D17" s="178"/>
      <c r="E17" s="178"/>
      <c r="F17" s="178"/>
      <c r="G17" s="177"/>
    </row>
    <row r="18" spans="1:7" x14ac:dyDescent="0.4">
      <c r="A18" s="206" t="s">
        <v>196</v>
      </c>
      <c r="B18" s="207"/>
      <c r="C18" s="177"/>
      <c r="D18" s="178"/>
      <c r="E18" s="178"/>
      <c r="F18" s="178"/>
      <c r="G18" s="177"/>
    </row>
    <row r="19" spans="1:7" ht="31.5" customHeight="1" x14ac:dyDescent="0.4">
      <c r="A19" s="206" t="s">
        <v>197</v>
      </c>
      <c r="B19" s="207"/>
      <c r="C19" s="177"/>
      <c r="D19" s="178"/>
      <c r="E19" s="178"/>
      <c r="F19" s="178"/>
      <c r="G19" s="177"/>
    </row>
    <row r="20" spans="1:7" x14ac:dyDescent="0.4">
      <c r="A20" s="206" t="s">
        <v>198</v>
      </c>
      <c r="B20" s="207"/>
      <c r="C20" s="177"/>
      <c r="D20" s="178"/>
      <c r="E20" s="178"/>
      <c r="F20" s="178"/>
      <c r="G20" s="177"/>
    </row>
    <row r="21" spans="1:7" x14ac:dyDescent="0.4">
      <c r="A21" s="206" t="s">
        <v>199</v>
      </c>
      <c r="B21" s="207"/>
      <c r="C21" s="177"/>
      <c r="D21" s="178"/>
      <c r="E21" s="178"/>
      <c r="F21" s="178"/>
      <c r="G21" s="177"/>
    </row>
    <row r="22" spans="1:7" ht="15" customHeight="1" x14ac:dyDescent="0.4">
      <c r="A22" s="206" t="s">
        <v>200</v>
      </c>
      <c r="B22" s="207"/>
      <c r="C22" s="177"/>
      <c r="D22" s="178"/>
      <c r="E22" s="178"/>
      <c r="F22" s="178"/>
      <c r="G22" s="177"/>
    </row>
    <row r="23" spans="1:7" ht="30" customHeight="1" x14ac:dyDescent="0.4">
      <c r="A23" s="206" t="s">
        <v>201</v>
      </c>
      <c r="B23" s="207"/>
      <c r="C23" s="177"/>
      <c r="D23" s="178"/>
      <c r="E23" s="178"/>
      <c r="F23" s="178"/>
      <c r="G23" s="177"/>
    </row>
    <row r="24" spans="1:7" x14ac:dyDescent="0.4">
      <c r="A24" s="206" t="s">
        <v>202</v>
      </c>
      <c r="B24" s="207"/>
      <c r="C24" s="177"/>
      <c r="D24" s="178"/>
      <c r="E24" s="178"/>
      <c r="F24" s="178"/>
      <c r="G24" s="177"/>
    </row>
    <row r="25" spans="1:7" x14ac:dyDescent="0.4">
      <c r="A25" s="206" t="s">
        <v>203</v>
      </c>
      <c r="B25" s="207"/>
      <c r="C25" s="177"/>
      <c r="D25" s="178"/>
      <c r="E25" s="178"/>
      <c r="F25" s="178"/>
      <c r="G25" s="177"/>
    </row>
    <row r="26" spans="1:7" ht="18" customHeight="1" x14ac:dyDescent="0.4">
      <c r="A26" s="206" t="s">
        <v>204</v>
      </c>
      <c r="B26" s="207"/>
      <c r="C26" s="177"/>
      <c r="D26" s="178"/>
      <c r="E26" s="178"/>
      <c r="F26" s="178"/>
      <c r="G26" s="177"/>
    </row>
    <row r="27" spans="1:7" x14ac:dyDescent="0.4">
      <c r="A27" s="206" t="s">
        <v>205</v>
      </c>
      <c r="B27" s="207"/>
      <c r="C27" s="177"/>
      <c r="D27" s="178"/>
      <c r="E27" s="178"/>
      <c r="F27" s="178"/>
      <c r="G27" s="177"/>
    </row>
    <row r="28" spans="1:7" ht="30.75" customHeight="1" x14ac:dyDescent="0.4">
      <c r="A28" s="206" t="s">
        <v>206</v>
      </c>
      <c r="B28" s="207"/>
      <c r="C28" s="177"/>
      <c r="D28" s="178"/>
      <c r="E28" s="178"/>
      <c r="F28" s="178"/>
      <c r="G28" s="177"/>
    </row>
    <row r="29" spans="1:7" ht="17.25" customHeight="1" x14ac:dyDescent="0.4">
      <c r="A29" s="206" t="s">
        <v>207</v>
      </c>
      <c r="B29" s="207"/>
      <c r="C29" s="177"/>
      <c r="D29" s="178"/>
      <c r="E29" s="178"/>
      <c r="F29" s="178"/>
      <c r="G29" s="177"/>
    </row>
    <row r="30" spans="1:7" x14ac:dyDescent="0.4">
      <c r="A30" s="206" t="s">
        <v>208</v>
      </c>
      <c r="B30" s="207"/>
      <c r="C30" s="177"/>
      <c r="D30" s="178"/>
      <c r="E30" s="178"/>
      <c r="F30" s="178"/>
      <c r="G30" s="177"/>
    </row>
    <row r="31" spans="1:7" ht="35.25" customHeight="1" x14ac:dyDescent="0.4">
      <c r="A31" s="206" t="s">
        <v>209</v>
      </c>
      <c r="B31" s="207"/>
      <c r="C31" s="177"/>
      <c r="D31" s="178"/>
      <c r="E31" s="178"/>
      <c r="F31" s="178"/>
      <c r="G31" s="177"/>
    </row>
    <row r="32" spans="1:7" ht="28.5" customHeight="1" x14ac:dyDescent="0.4">
      <c r="A32" s="206" t="s">
        <v>210</v>
      </c>
      <c r="B32" s="207"/>
      <c r="C32" s="177"/>
      <c r="D32" s="178"/>
      <c r="E32" s="178"/>
      <c r="F32" s="178"/>
      <c r="G32" s="177"/>
    </row>
    <row r="33" spans="1:7" x14ac:dyDescent="0.4">
      <c r="A33" s="206" t="s">
        <v>211</v>
      </c>
      <c r="B33" s="207"/>
      <c r="C33" s="177"/>
      <c r="D33" s="178"/>
      <c r="E33" s="178"/>
      <c r="F33" s="178"/>
      <c r="G33" s="177"/>
    </row>
    <row r="34" spans="1:7" ht="29.25" customHeight="1" x14ac:dyDescent="0.4">
      <c r="A34" s="218" t="s">
        <v>212</v>
      </c>
      <c r="B34" s="219"/>
      <c r="C34" s="179"/>
      <c r="D34" s="180"/>
      <c r="E34" s="180"/>
      <c r="F34" s="180"/>
      <c r="G34" s="179"/>
    </row>
    <row r="35" spans="1:7" x14ac:dyDescent="0.4">
      <c r="A35" s="217"/>
      <c r="B35" s="217"/>
    </row>
    <row r="36" spans="1:7" x14ac:dyDescent="0.4">
      <c r="A36" s="217"/>
      <c r="B36" s="217"/>
    </row>
    <row r="37" spans="1:7" x14ac:dyDescent="0.4">
      <c r="A37" s="217"/>
      <c r="B37" s="217"/>
    </row>
    <row r="38" spans="1:7" x14ac:dyDescent="0.4">
      <c r="A38" s="217"/>
      <c r="B38" s="217"/>
    </row>
  </sheetData>
  <sheetProtection selectLockedCells="1"/>
  <mergeCells count="34">
    <mergeCell ref="A35:B35"/>
    <mergeCell ref="A36:B36"/>
    <mergeCell ref="A37:B37"/>
    <mergeCell ref="A38:B38"/>
    <mergeCell ref="A29:B29"/>
    <mergeCell ref="A30:B30"/>
    <mergeCell ref="A31:B31"/>
    <mergeCell ref="A32:B32"/>
    <mergeCell ref="A33:B33"/>
    <mergeCell ref="A34:B34"/>
    <mergeCell ref="A28:B28"/>
    <mergeCell ref="A17:B17"/>
    <mergeCell ref="A18:B18"/>
    <mergeCell ref="A19:B19"/>
    <mergeCell ref="A20:B20"/>
    <mergeCell ref="A21:B21"/>
    <mergeCell ref="A22:B22"/>
    <mergeCell ref="A23:B23"/>
    <mergeCell ref="A24:B24"/>
    <mergeCell ref="A25:B25"/>
    <mergeCell ref="A26:B26"/>
    <mergeCell ref="A27:B27"/>
    <mergeCell ref="A16:B16"/>
    <mergeCell ref="A3:C3"/>
    <mergeCell ref="A5:G5"/>
    <mergeCell ref="A7:B8"/>
    <mergeCell ref="D7:F7"/>
    <mergeCell ref="A9:B9"/>
    <mergeCell ref="A10:B10"/>
    <mergeCell ref="A11:B11"/>
    <mergeCell ref="A12:B12"/>
    <mergeCell ref="A13:B13"/>
    <mergeCell ref="A14:B14"/>
    <mergeCell ref="A15:B15"/>
  </mergeCells>
  <printOptions horizontalCentered="1"/>
  <pageMargins left="0.75" right="0.75" top="1.828125" bottom="1" header="0.5" footer="0.5"/>
  <pageSetup fitToHeight="2" orientation="portrait" r:id="rId1"/>
  <headerFooter alignWithMargins="0">
    <oddHeader>&amp;L&amp;G&amp;C&amp;"Arial,Bold"UTILITIES REGULATION AND COMPETITION AUTHORITY
WINDOW REMOVAL &amp;&amp; RE-INSTALL
3RD &amp;&amp; 4TH FLOOR
PROJECT EQUIPMENT SCHEDULES&amp;R&amp;G</oddHeader>
    <oddFooter>&amp;LProject Equipment Schedules</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COVER SHEET</vt:lpstr>
      <vt:lpstr>URCA Summary</vt:lpstr>
      <vt:lpstr>URCA Details</vt:lpstr>
      <vt:lpstr>URCA GCs.</vt:lpstr>
      <vt:lpstr>LABOUR SCHEDULES</vt:lpstr>
      <vt:lpstr>EQUIPMENT SCHEDULES</vt:lpstr>
      <vt:lpstr>'COVER SHEET'!m_6207416453950224338__Toc111121566</vt:lpstr>
      <vt:lpstr>'EQUIPMENT SCHEDULES'!Print_Area</vt:lpstr>
      <vt:lpstr>'LABOUR SCHEDULES'!Print_Area</vt:lpstr>
      <vt:lpstr>'URCA Details'!Print_Area</vt:lpstr>
      <vt:lpstr>'URCA GCs.'!Print_Area</vt:lpstr>
      <vt:lpstr>'URCA Summary'!Print_Area</vt:lpstr>
      <vt:lpstr>'COVER SHEET'!Print_Titles</vt:lpstr>
      <vt:lpstr>'EQUIPMENT SCHEDULES'!Print_Titles</vt:lpstr>
      <vt:lpstr>'URCA Details'!Print_Titles</vt:lpstr>
      <vt:lpstr>'URCA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 Joseph</dc:creator>
  <cp:lastModifiedBy>Veritas</cp:lastModifiedBy>
  <cp:lastPrinted>2022-06-29T02:33:35Z</cp:lastPrinted>
  <dcterms:created xsi:type="dcterms:W3CDTF">2020-04-19T20:14:27Z</dcterms:created>
  <dcterms:modified xsi:type="dcterms:W3CDTF">2022-09-21T12:18:21Z</dcterms:modified>
</cp:coreProperties>
</file>